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6615" activeTab="1"/>
  </bookViews>
  <sheets>
    <sheet name="Zał. 1" sheetId="1" r:id="rId1"/>
    <sheet name="Zał. 3" sheetId="2" r:id="rId2"/>
  </sheets>
  <definedNames>
    <definedName name="_xlnm.Print_Area" localSheetId="0">'Zał. 1'!$A$1:$N$66</definedName>
    <definedName name="_xlnm.Print_Area" localSheetId="1">'Zał. 3'!$A$1:$Q$63</definedName>
  </definedNames>
  <calcPr fullCalcOnLoad="1"/>
</workbook>
</file>

<file path=xl/sharedStrings.xml><?xml version="1.0" encoding="utf-8"?>
<sst xmlns="http://schemas.openxmlformats.org/spreadsheetml/2006/main" count="253" uniqueCount="163">
  <si>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</si>
  <si>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</si>
  <si>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</si>
  <si>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</si>
  <si>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</si>
  <si>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</si>
  <si>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</si>
  <si>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</si>
  <si>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</si>
  <si>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</si>
  <si>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</si>
  <si>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</si>
  <si>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</si>
  <si>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</si>
  <si>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</si>
  <si>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</si>
  <si>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</si>
  <si>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</si>
  <si>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</si>
  <si>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</si>
  <si>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</si>
  <si>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</si>
  <si>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</si>
  <si>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</si>
  <si>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</si>
  <si>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</si>
  <si>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</si>
  <si>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</si>
  <si>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</si>
  <si>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</si>
  <si>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</si>
  <si>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</si>
  <si>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</si>
  <si>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</si>
  <si>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</si>
  <si>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</si>
  <si>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</si>
  <si>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</si>
  <si>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</si>
  <si>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</si>
  <si>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</si>
  <si>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</si>
  <si>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</si>
  <si>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</si>
  <si>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</si>
  <si>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</si>
  <si>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</si>
  <si>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</si>
  <si>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</si>
  <si>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</si>
  <si>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</si>
  <si>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</si>
  <si>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</si>
  <si>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</si>
  <si>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</si>
  <si>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</si>
  <si>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</si>
  <si>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</si>
  <si>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</si>
  <si>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</si>
  <si>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</si>
  <si>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</si>
  <si>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</si>
  <si>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</si>
  <si>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</si>
  <si>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</si>
  <si>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</si>
  <si>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</si>
  <si>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</si>
  <si>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</si>
  <si>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</si>
  <si>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</si>
  <si>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</si>
  <si>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</si>
  <si>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</si>
  <si>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</si>
  <si>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</si>
  <si>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</si>
  <si>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</si>
  <si>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</si>
  <si>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</si>
  <si>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</si>
  <si>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</si>
  <si>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</si>
  <si>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</si>
  <si>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</si>
  <si>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</si>
  <si>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</si>
  <si>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</si>
  <si>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</si>
  <si>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z tego:</t>
    </r>
  </si>
  <si>
    <r>
      <t xml:space="preserve">  na wynagrodzenia i składki od nich naliczane</t>
    </r>
    <r>
      <rPr>
        <vertAlign val="superscript"/>
        <sz val="10"/>
        <color indexed="8"/>
        <rFont val="Arial"/>
        <family val="2"/>
      </rPr>
      <t>4)</t>
    </r>
  </si>
  <si>
    <r>
      <t xml:space="preserve">  związane z funkcjonowaniem organów JST</t>
    </r>
    <r>
      <rPr>
        <vertAlign val="superscript"/>
        <sz val="10"/>
        <color indexed="8"/>
        <rFont val="Arial"/>
        <family val="2"/>
      </rPr>
      <t>5)</t>
    </r>
  </si>
  <si>
    <r>
      <t>Inne przychody niezwiązane z zaciągnięciem długu</t>
    </r>
    <r>
      <rPr>
        <b/>
        <vertAlign val="superscript"/>
        <sz val="10"/>
        <color indexed="8"/>
        <rFont val="Arial"/>
        <family val="2"/>
      </rPr>
      <t>7)</t>
    </r>
  </si>
  <si>
    <r>
      <t>Wydatki majątkowe</t>
    </r>
    <r>
      <rPr>
        <b/>
        <vertAlign val="superscript"/>
        <sz val="10"/>
        <color indexed="8"/>
        <rFont val="Arial"/>
        <family val="2"/>
      </rPr>
      <t>8)</t>
    </r>
    <r>
      <rPr>
        <b/>
        <sz val="10"/>
        <color indexed="8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</si>
  <si>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10"/>
        <color indexed="8"/>
        <rFont val="Arial"/>
        <family val="2"/>
      </rPr>
      <t>9)</t>
    </r>
  </si>
  <si>
    <r>
      <t>Wynik finansowy budżetu (9-10+11)</t>
    </r>
    <r>
      <rPr>
        <b/>
        <vertAlign val="superscript"/>
        <sz val="10"/>
        <color indexed="8"/>
        <rFont val="Arial"/>
        <family val="2"/>
      </rPr>
      <t>10)</t>
    </r>
  </si>
  <si>
    <r>
      <t>Kwota długu</t>
    </r>
    <r>
      <rPr>
        <b/>
        <vertAlign val="superscript"/>
        <sz val="10"/>
        <color indexed="8"/>
        <rFont val="Arial"/>
        <family val="2"/>
      </rPr>
      <t>11)</t>
    </r>
    <r>
      <rPr>
        <b/>
        <sz val="10"/>
        <color indexed="8"/>
        <rFont val="Arial"/>
        <family val="2"/>
      </rPr>
      <t>, w tym:</t>
    </r>
  </si>
  <si>
    <r>
      <t xml:space="preserve">  łączna kwota wyłączeń z art. 243 ust. 3 pkt 1 ufp oraz
  z art. 170 ust. 3 sufp</t>
    </r>
    <r>
      <rPr>
        <vertAlign val="superscript"/>
        <sz val="10"/>
        <color indexed="8"/>
        <rFont val="Arial"/>
        <family val="2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</si>
  <si>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indexed="8"/>
        <rFont val="Arial"/>
        <family val="2"/>
      </rPr>
      <t>13)</t>
    </r>
  </si>
  <si>
    <r>
      <t>Planowana łączna kwota spłaty zobowiązań /dochody ogółem -max 15% z art. 169 sufp</t>
    </r>
    <r>
      <rPr>
        <b/>
        <vertAlign val="superscript"/>
        <sz val="10"/>
        <color indexed="8"/>
        <rFont val="Arial"/>
        <family val="2"/>
      </rPr>
      <t>17)</t>
    </r>
  </si>
  <si>
    <r>
      <t>Zadłużenie/dochody ogółem (13 –13a):1) - max 60% z art. 170 sufp</t>
    </r>
    <r>
      <rPr>
        <b/>
        <vertAlign val="superscript"/>
        <sz val="10"/>
        <color indexed="8"/>
        <rFont val="Arial"/>
        <family val="2"/>
      </rPr>
      <t>18)</t>
    </r>
  </si>
  <si>
    <t>d )</t>
  </si>
  <si>
    <r>
      <t>Wydatki bieżące</t>
    </r>
    <r>
      <rPr>
        <b/>
        <vertAlign val="superscript"/>
        <sz val="10"/>
        <color indexed="8"/>
        <rFont val="Arial"/>
        <family val="2"/>
      </rPr>
      <t>3)</t>
    </r>
    <r>
      <rPr>
        <b/>
        <sz val="10"/>
        <color indexed="8"/>
        <rFont val="Arial"/>
        <family val="2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</si>
  <si>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</si>
  <si>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</si>
  <si>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</rPr>
      <t>niewłaściwe skreślić**</t>
    </r>
  </si>
  <si>
    <t>Środki do dyspozycji (3+4+5) na  (7+8+9)</t>
  </si>
  <si>
    <t>X</t>
  </si>
  <si>
    <r>
      <t xml:space="preserve">  wydatki bieżące objęte limitem art. 226 ust. 4 ufp</t>
    </r>
    <r>
      <rPr>
        <vertAlign val="superscript"/>
        <sz val="10"/>
        <color indexed="8"/>
        <rFont val="Arial"/>
        <family val="2"/>
      </rPr>
      <t>6)</t>
    </r>
  </si>
  <si>
    <r>
      <t>Planowana łączna kwota spłaty zobowiązań</t>
    </r>
    <r>
      <rPr>
        <b/>
        <vertAlign val="superscript"/>
        <sz val="10"/>
        <color indexed="8"/>
        <rFont val="Arial"/>
        <family val="2"/>
      </rPr>
      <t>14)</t>
    </r>
  </si>
  <si>
    <r>
      <t xml:space="preserve">  maksymalny dopuszczalny wskaźnik spłaty z art. 243 ufp</t>
    </r>
    <r>
      <rPr>
        <vertAlign val="superscript"/>
        <sz val="10"/>
        <color indexed="8"/>
        <rFont val="Arial"/>
        <family val="2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</si>
  <si>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indexed="8"/>
        <rFont val="Arial"/>
        <family val="2"/>
      </rPr>
      <t>16)</t>
    </r>
  </si>
  <si>
    <t>2015 r.</t>
  </si>
  <si>
    <t>2016 r.</t>
  </si>
  <si>
    <t>2017 r.</t>
  </si>
  <si>
    <t>2018 r.</t>
  </si>
  <si>
    <t>2019 r.</t>
  </si>
  <si>
    <t>2020 r.</t>
  </si>
  <si>
    <t xml:space="preserve"> </t>
  </si>
  <si>
    <t>NIE</t>
  </si>
  <si>
    <t>TAK</t>
  </si>
  <si>
    <t>x</t>
  </si>
  <si>
    <t xml:space="preserve">Potencjalne spłaty udzielonych gwarancji i poręczeń    </t>
  </si>
  <si>
    <t>24.</t>
  </si>
  <si>
    <r>
      <t>Wieloletnia prognoza finansowa</t>
    </r>
    <r>
      <rPr>
        <b/>
        <vertAlign val="superscript"/>
        <sz val="12"/>
        <rFont val="Arial"/>
        <family val="2"/>
      </rPr>
      <t xml:space="preserve"> 1)</t>
    </r>
    <r>
      <rPr>
        <b/>
        <sz val="12"/>
        <rFont val="Arial"/>
        <family val="2"/>
      </rPr>
      <t xml:space="preserve">
 Gminy Golczewo
na lata 2011 - 2022</t>
    </r>
  </si>
  <si>
    <t>Planowane i realizowane przedsięwzięcia  
Gminy Golczewo 
w latach 2011-2020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</si>
  <si>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</si>
  <si>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</si>
  <si>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</si>
  <si>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</si>
  <si>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</si>
  <si>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Limity wydatków
(w zł)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</si>
  <si>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</si>
  <si>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od</t>
  </si>
  <si>
    <t>do</t>
  </si>
  <si>
    <t xml:space="preserve"> I</t>
  </si>
  <si>
    <t>Przedsięwzięcia ogółem:</t>
  </si>
  <si>
    <t xml:space="preserve"> - wydatki bieżące</t>
  </si>
  <si>
    <t xml:space="preserve"> - wydatki majątkowe</t>
  </si>
  <si>
    <t>Programy, projekty lub zadania (razem)</t>
  </si>
  <si>
    <t xml:space="preserve">a) </t>
  </si>
  <si>
    <t>programy, projekty lub zadania związane z programami realizowanymi z udziałem środków, o których mowa w art. 5 ust. 1 pkt 2 i 3 (razem)</t>
  </si>
  <si>
    <t>Rozbudowa budynku OSP w Golczewie oraz zakup niezbędnego wyposażenia</t>
  </si>
  <si>
    <t>Urząd Miejski w Golczewie</t>
  </si>
  <si>
    <t>Gminne wrota do zawodów przyszłości - przebudowa i wyposażenie pracowni w Gimnazjum Publicznym w Golczewie</t>
  </si>
  <si>
    <t>Omnibus - wszechstronny rozwój dzieci i młodzieży ze Szkół Podstawowych i Gimnazjum na terenie Gminy Golczewo</t>
  </si>
  <si>
    <t>Zespół Szkół Publicznych w Golczewie</t>
  </si>
  <si>
    <t>Modernizacja oczyszczalni ścieków oraz rozbudowa sieci kanalizacji sanitarnej w Gminie Golczewo</t>
  </si>
  <si>
    <t>Uporządkowanie gospodarki wodno-ściekowej w Gminie Golczewo</t>
  </si>
  <si>
    <t>Adaptacja biblioteki na miejski ośrodek kultury w Golczewie</t>
  </si>
  <si>
    <t>Budowa centrum społeczno-kulturalnego w Wysokiej Kamieńskiej</t>
  </si>
  <si>
    <t xml:space="preserve">b) </t>
  </si>
  <si>
    <t>programy, projekty lub zadania związane z umowami partnerstwa publiczno-prywatnego (razem)</t>
  </si>
  <si>
    <t xml:space="preserve">  Program …</t>
  </si>
  <si>
    <t xml:space="preserve">c) </t>
  </si>
  <si>
    <t>programy, projekty lub zadania pozostałe (inne niż wymienione w lit.. a i b) (razem)</t>
  </si>
  <si>
    <t>Budowa przedszkola w Golczewie</t>
  </si>
  <si>
    <t>Modernizacja oświetlenia w Gminie Golczewo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</si>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</sst>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vertAlign val="superscript"/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vertAlign val="superscript"/>
      <sz val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7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right" vertical="top" wrapText="1"/>
    </xf>
    <xf numFmtId="0" fontId="54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vertical="top" wrapText="1"/>
    </xf>
    <xf numFmtId="0" fontId="53" fillId="33" borderId="0" xfId="0" applyFont="1" applyFill="1" applyAlignment="1">
      <alignment horizontal="center" vertical="top" wrapText="1"/>
    </xf>
    <xf numFmtId="0" fontId="54" fillId="33" borderId="0" xfId="0" applyFont="1" applyFill="1" applyAlignment="1">
      <alignment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0" xfId="51" applyFill="1">
      <alignment/>
      <protection/>
    </xf>
    <xf numFmtId="0" fontId="5" fillId="33" borderId="0" xfId="0" applyFont="1" applyFill="1" applyAlignment="1">
      <alignment horizontal="left" vertical="top" wrapText="1"/>
    </xf>
    <xf numFmtId="0" fontId="11" fillId="33" borderId="0" xfId="5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54" fillId="33" borderId="10" xfId="0" applyFont="1" applyFill="1" applyBorder="1" applyAlignment="1">
      <alignment horizontal="left" vertical="top" wrapText="1"/>
    </xf>
    <xf numFmtId="4" fontId="54" fillId="33" borderId="11" xfId="0" applyNumberFormat="1" applyFont="1" applyFill="1" applyBorder="1" applyAlignment="1">
      <alignment vertical="center" wrapText="1"/>
    </xf>
    <xf numFmtId="4" fontId="0" fillId="33" borderId="12" xfId="0" applyNumberFormat="1" applyFill="1" applyBorder="1" applyAlignment="1">
      <alignment vertical="center"/>
    </xf>
    <xf numFmtId="4" fontId="0" fillId="33" borderId="11" xfId="0" applyNumberFormat="1" applyFill="1" applyBorder="1" applyAlignment="1">
      <alignment vertical="center"/>
    </xf>
    <xf numFmtId="4" fontId="54" fillId="33" borderId="0" xfId="0" applyNumberFormat="1" applyFont="1" applyFill="1" applyAlignment="1">
      <alignment vertical="center" wrapText="1"/>
    </xf>
    <xf numFmtId="10" fontId="54" fillId="33" borderId="10" xfId="0" applyNumberFormat="1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/>
    </xf>
    <xf numFmtId="4" fontId="54" fillId="33" borderId="10" xfId="0" applyNumberFormat="1" applyFont="1" applyFill="1" applyBorder="1" applyAlignment="1">
      <alignment vertical="center"/>
    </xf>
    <xf numFmtId="0" fontId="55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3" fillId="34" borderId="14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left" vertical="top"/>
    </xf>
    <xf numFmtId="4" fontId="35" fillId="0" borderId="15" xfId="0" applyNumberFormat="1" applyFont="1" applyBorder="1" applyAlignment="1">
      <alignment vertical="top"/>
    </xf>
    <xf numFmtId="4" fontId="0" fillId="0" borderId="14" xfId="0" applyNumberFormat="1" applyBorder="1" applyAlignment="1">
      <alignment vertical="center"/>
    </xf>
    <xf numFmtId="0" fontId="33" fillId="34" borderId="16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4" fontId="0" fillId="0" borderId="16" xfId="0" applyNumberFormat="1" applyBorder="1" applyAlignment="1">
      <alignment vertical="top"/>
    </xf>
    <xf numFmtId="0" fontId="0" fillId="0" borderId="16" xfId="0" applyBorder="1" applyAlignment="1">
      <alignment vertical="center"/>
    </xf>
    <xf numFmtId="0" fontId="33" fillId="34" borderId="17" xfId="0" applyFont="1" applyFill="1" applyBorder="1" applyAlignment="1">
      <alignment horizontal="center" vertical="top"/>
    </xf>
    <xf numFmtId="4" fontId="0" fillId="0" borderId="12" xfId="0" applyNumberFormat="1" applyBorder="1" applyAlignment="1">
      <alignment vertical="top"/>
    </xf>
    <xf numFmtId="0" fontId="0" fillId="0" borderId="11" xfId="0" applyBorder="1" applyAlignment="1">
      <alignment vertical="center"/>
    </xf>
    <xf numFmtId="0" fontId="33" fillId="0" borderId="14" xfId="0" applyFont="1" applyBorder="1" applyAlignment="1">
      <alignment horizontal="center" vertical="top"/>
    </xf>
    <xf numFmtId="0" fontId="33" fillId="0" borderId="18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33" fillId="0" borderId="20" xfId="0" applyFont="1" applyBorder="1" applyAlignment="1">
      <alignment vertical="top"/>
    </xf>
    <xf numFmtId="0" fontId="33" fillId="0" borderId="16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33" fillId="0" borderId="17" xfId="0" applyFont="1" applyBorder="1" applyAlignment="1">
      <alignment horizontal="center" vertical="top"/>
    </xf>
    <xf numFmtId="0" fontId="33" fillId="0" borderId="14" xfId="0" applyFont="1" applyBorder="1" applyAlignment="1">
      <alignment horizontal="right" vertical="top"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4" fontId="35" fillId="0" borderId="15" xfId="0" applyNumberFormat="1" applyFont="1" applyBorder="1" applyAlignment="1">
      <alignment horizontal="right" vertical="center"/>
    </xf>
    <xf numFmtId="0" fontId="33" fillId="0" borderId="16" xfId="0" applyFont="1" applyBorder="1" applyAlignment="1">
      <alignment horizontal="righ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33" fillId="0" borderId="11" xfId="0" applyFont="1" applyBorder="1" applyAlignment="1">
      <alignment horizontal="right" vertical="top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0" fontId="33" fillId="0" borderId="14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4" fontId="35" fillId="0" borderId="15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33" fillId="0" borderId="16" xfId="0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33" fillId="0" borderId="17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35" fillId="0" borderId="16" xfId="0" applyNumberFormat="1" applyFont="1" applyBorder="1" applyAlignment="1">
      <alignment vertical="center"/>
    </xf>
    <xf numFmtId="4" fontId="35" fillId="0" borderId="21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top"/>
    </xf>
    <xf numFmtId="2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33" fillId="0" borderId="14" xfId="0" applyFont="1" applyBorder="1" applyAlignment="1">
      <alignment horizontal="left" vertical="top"/>
    </xf>
    <xf numFmtId="0" fontId="0" fillId="0" borderId="15" xfId="0" applyBorder="1" applyAlignment="1">
      <alignment vertical="top"/>
    </xf>
    <xf numFmtId="0" fontId="33" fillId="0" borderId="16" xfId="0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33" fillId="0" borderId="11" xfId="0" applyFont="1" applyBorder="1" applyAlignment="1">
      <alignment horizontal="left" vertical="top"/>
    </xf>
    <xf numFmtId="0" fontId="33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4" fontId="35" fillId="0" borderId="12" xfId="0" applyNumberFormat="1" applyFont="1" applyBorder="1" applyAlignment="1">
      <alignment vertical="top"/>
    </xf>
    <xf numFmtId="2" fontId="0" fillId="0" borderId="14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3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6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90" zoomScaleSheetLayoutView="90" zoomScalePageLayoutView="0" workbookViewId="0" topLeftCell="C1">
      <selection activeCell="O10" sqref="O10"/>
    </sheetView>
  </sheetViews>
  <sheetFormatPr defaultColWidth="8.796875" defaultRowHeight="14.25"/>
  <cols>
    <col min="1" max="1" width="5.5" style="20" customWidth="1"/>
    <col min="2" max="2" width="25.69921875" style="19" customWidth="1"/>
    <col min="3" max="3" width="11.69921875" style="19" customWidth="1"/>
    <col min="4" max="4" width="12.19921875" style="19" customWidth="1"/>
    <col min="5" max="5" width="11.69921875" style="19" customWidth="1"/>
    <col min="6" max="7" width="11.59765625" style="19" customWidth="1"/>
    <col min="8" max="8" width="12.09765625" style="19" customWidth="1"/>
    <col min="9" max="9" width="11.8984375" style="19" customWidth="1"/>
    <col min="10" max="10" width="11.69921875" style="19" customWidth="1"/>
    <col min="11" max="11" width="11.8984375" style="19" customWidth="1"/>
    <col min="12" max="12" width="12" style="19" customWidth="1"/>
    <col min="13" max="13" width="12.09765625" style="19" customWidth="1"/>
    <col min="14" max="14" width="12.3984375" style="19" customWidth="1"/>
    <col min="15" max="16384" width="9" style="19" customWidth="1"/>
  </cols>
  <sheetData>
    <row r="1" spans="1:2" ht="38.25" customHeight="1">
      <c r="A1" s="18" t="s">
        <v>83</v>
      </c>
      <c r="B1" s="18"/>
    </row>
    <row r="2" spans="2:4" ht="6.75" customHeight="1">
      <c r="B2" s="21"/>
      <c r="C2" s="22" t="s">
        <v>119</v>
      </c>
      <c r="D2" s="22"/>
    </row>
    <row r="3" spans="1:14" ht="38.25" customHeight="1">
      <c r="A3" s="23" t="s">
        <v>125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ht="14.25">
      <c r="A5" s="24" t="s">
        <v>82</v>
      </c>
      <c r="B5" s="24" t="s">
        <v>81</v>
      </c>
      <c r="C5" s="12" t="s">
        <v>84</v>
      </c>
      <c r="D5" s="24" t="s">
        <v>85</v>
      </c>
      <c r="E5" s="24" t="s">
        <v>86</v>
      </c>
      <c r="F5" s="12" t="s">
        <v>87</v>
      </c>
      <c r="G5" s="12" t="s">
        <v>113</v>
      </c>
      <c r="H5" s="12" t="s">
        <v>114</v>
      </c>
      <c r="I5" s="12" t="s">
        <v>115</v>
      </c>
      <c r="J5" s="12" t="s">
        <v>116</v>
      </c>
      <c r="K5" s="12" t="s">
        <v>117</v>
      </c>
      <c r="L5" s="24" t="s">
        <v>118</v>
      </c>
      <c r="M5" s="24">
        <v>2021</v>
      </c>
      <c r="N5" s="12">
        <v>2022</v>
      </c>
    </row>
    <row r="6" spans="1:14" s="25" customFormat="1" ht="14.25">
      <c r="A6" s="7" t="s">
        <v>36</v>
      </c>
      <c r="B6" s="2" t="s">
        <v>90</v>
      </c>
      <c r="C6" s="14">
        <f>C7+C8</f>
        <v>22201787.43</v>
      </c>
      <c r="D6" s="14">
        <f aca="true" t="shared" si="0" ref="D6:N6">D7+D8</f>
        <v>17780000</v>
      </c>
      <c r="E6" s="14">
        <f t="shared" si="0"/>
        <v>17700000</v>
      </c>
      <c r="F6" s="14">
        <f t="shared" si="0"/>
        <v>17550000</v>
      </c>
      <c r="G6" s="14">
        <f t="shared" si="0"/>
        <v>17710000</v>
      </c>
      <c r="H6" s="14">
        <f t="shared" si="0"/>
        <v>17950000</v>
      </c>
      <c r="I6" s="14">
        <f t="shared" si="0"/>
        <v>18220000</v>
      </c>
      <c r="J6" s="14">
        <f t="shared" si="0"/>
        <v>18340000</v>
      </c>
      <c r="K6" s="14">
        <f t="shared" si="0"/>
        <v>18660000</v>
      </c>
      <c r="L6" s="14">
        <f t="shared" si="0"/>
        <v>18380000</v>
      </c>
      <c r="M6" s="14">
        <f t="shared" si="0"/>
        <v>18400000</v>
      </c>
      <c r="N6" s="14">
        <f t="shared" si="0"/>
        <v>17330000</v>
      </c>
    </row>
    <row r="7" spans="1:14" s="25" customFormat="1" ht="14.25">
      <c r="A7" s="4" t="s">
        <v>18</v>
      </c>
      <c r="B7" s="26" t="s">
        <v>13</v>
      </c>
      <c r="C7" s="14">
        <v>14562717.43</v>
      </c>
      <c r="D7" s="14">
        <v>15030000</v>
      </c>
      <c r="E7" s="14">
        <v>15300000</v>
      </c>
      <c r="F7" s="14">
        <v>15550000</v>
      </c>
      <c r="G7" s="14">
        <v>15710000</v>
      </c>
      <c r="H7" s="14">
        <v>15950000</v>
      </c>
      <c r="I7" s="14">
        <v>16220000</v>
      </c>
      <c r="J7" s="14">
        <v>16340000</v>
      </c>
      <c r="K7" s="14">
        <v>16660000</v>
      </c>
      <c r="L7" s="14">
        <v>16880000</v>
      </c>
      <c r="M7" s="14">
        <v>16900000</v>
      </c>
      <c r="N7" s="14">
        <v>15830000</v>
      </c>
    </row>
    <row r="8" spans="1:14" s="25" customFormat="1" ht="14.25">
      <c r="A8" s="4" t="s">
        <v>19</v>
      </c>
      <c r="B8" s="3" t="s">
        <v>14</v>
      </c>
      <c r="C8" s="14">
        <v>7639070</v>
      </c>
      <c r="D8" s="14">
        <v>2750000</v>
      </c>
      <c r="E8" s="14">
        <v>2400000</v>
      </c>
      <c r="F8" s="14">
        <v>2000000</v>
      </c>
      <c r="G8" s="14">
        <v>2000000</v>
      </c>
      <c r="H8" s="14">
        <v>2000000</v>
      </c>
      <c r="I8" s="14">
        <v>2000000</v>
      </c>
      <c r="J8" s="14">
        <v>2000000</v>
      </c>
      <c r="K8" s="14">
        <v>2000000</v>
      </c>
      <c r="L8" s="14">
        <v>1500000</v>
      </c>
      <c r="M8" s="14">
        <v>1500000</v>
      </c>
      <c r="N8" s="14">
        <v>1500000</v>
      </c>
    </row>
    <row r="9" spans="1:14" s="25" customFormat="1" ht="14.25">
      <c r="A9" s="4"/>
      <c r="B9" s="3" t="s">
        <v>88</v>
      </c>
      <c r="C9" s="14">
        <v>450000</v>
      </c>
      <c r="D9" s="14">
        <v>550000</v>
      </c>
      <c r="E9" s="14">
        <v>600000</v>
      </c>
      <c r="F9" s="14">
        <v>650000</v>
      </c>
      <c r="G9" s="14">
        <v>650000</v>
      </c>
      <c r="H9" s="14">
        <v>500000</v>
      </c>
      <c r="I9" s="14">
        <v>500000</v>
      </c>
      <c r="J9" s="14">
        <v>500000</v>
      </c>
      <c r="K9" s="14">
        <v>500000</v>
      </c>
      <c r="L9" s="14">
        <v>500000</v>
      </c>
      <c r="M9" s="14">
        <v>500000</v>
      </c>
      <c r="N9" s="14">
        <v>500000</v>
      </c>
    </row>
    <row r="10" spans="1:14" s="25" customFormat="1" ht="55.5" customHeight="1">
      <c r="A10" s="7" t="s">
        <v>37</v>
      </c>
      <c r="B10" s="2" t="s">
        <v>103</v>
      </c>
      <c r="C10" s="14">
        <v>14722046.43</v>
      </c>
      <c r="D10" s="14">
        <v>14710000</v>
      </c>
      <c r="E10" s="14">
        <v>14720000</v>
      </c>
      <c r="F10" s="14">
        <v>14750000</v>
      </c>
      <c r="G10" s="14">
        <v>14760000</v>
      </c>
      <c r="H10" s="14">
        <v>14780000</v>
      </c>
      <c r="I10" s="14">
        <v>14800000</v>
      </c>
      <c r="J10" s="14">
        <v>14810000</v>
      </c>
      <c r="K10" s="14">
        <v>14830000</v>
      </c>
      <c r="L10" s="14">
        <v>14850000</v>
      </c>
      <c r="M10" s="14">
        <v>14900000</v>
      </c>
      <c r="N10" s="14">
        <v>14910000</v>
      </c>
    </row>
    <row r="11" spans="1:14" s="25" customFormat="1" ht="27">
      <c r="A11" s="4" t="s">
        <v>18</v>
      </c>
      <c r="B11" s="3" t="s">
        <v>91</v>
      </c>
      <c r="C11" s="14">
        <v>6902801</v>
      </c>
      <c r="D11" s="14">
        <v>6940000</v>
      </c>
      <c r="E11" s="14">
        <v>6960000</v>
      </c>
      <c r="F11" s="14">
        <v>6980000</v>
      </c>
      <c r="G11" s="14">
        <v>6990000</v>
      </c>
      <c r="H11" s="14">
        <v>6995000</v>
      </c>
      <c r="I11" s="14">
        <v>7008000</v>
      </c>
      <c r="J11" s="14">
        <v>7020000</v>
      </c>
      <c r="K11" s="14">
        <v>7022000</v>
      </c>
      <c r="L11" s="14">
        <v>7028000</v>
      </c>
      <c r="M11" s="14">
        <v>7035000</v>
      </c>
      <c r="N11" s="14">
        <v>7040000</v>
      </c>
    </row>
    <row r="12" spans="1:14" s="25" customFormat="1" ht="27">
      <c r="A12" s="4" t="s">
        <v>19</v>
      </c>
      <c r="B12" s="3" t="s">
        <v>92</v>
      </c>
      <c r="C12" s="14">
        <v>1895821</v>
      </c>
      <c r="D12" s="14">
        <v>1896000</v>
      </c>
      <c r="E12" s="14">
        <v>1899000</v>
      </c>
      <c r="F12" s="14">
        <v>1905000</v>
      </c>
      <c r="G12" s="14">
        <v>1910000</v>
      </c>
      <c r="H12" s="14">
        <v>1915000</v>
      </c>
      <c r="I12" s="14">
        <v>1918000</v>
      </c>
      <c r="J12" s="14">
        <v>1920000</v>
      </c>
      <c r="K12" s="14">
        <v>1921000</v>
      </c>
      <c r="L12" s="14">
        <v>1924000</v>
      </c>
      <c r="M12" s="14">
        <v>1928000</v>
      </c>
      <c r="N12" s="14">
        <v>1930000</v>
      </c>
    </row>
    <row r="13" spans="1:14" s="25" customFormat="1" ht="25.5">
      <c r="A13" s="4" t="s">
        <v>20</v>
      </c>
      <c r="B13" s="3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25" customFormat="1" ht="60.75" customHeight="1">
      <c r="A14" s="4"/>
      <c r="B14" s="5" t="s">
        <v>89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25" customFormat="1" ht="37.5" customHeight="1">
      <c r="A15" s="4" t="s">
        <v>102</v>
      </c>
      <c r="B15" s="6" t="s">
        <v>109</v>
      </c>
      <c r="C15" s="14">
        <v>794925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25" customFormat="1" ht="51.75" customHeight="1">
      <c r="A16" s="7" t="s">
        <v>38</v>
      </c>
      <c r="B16" s="2" t="s">
        <v>0</v>
      </c>
      <c r="C16" s="14">
        <f>C6-C10</f>
        <v>7479741</v>
      </c>
      <c r="D16" s="14">
        <f aca="true" t="shared" si="1" ref="D16:N16">D6-D10</f>
        <v>3070000</v>
      </c>
      <c r="E16" s="14">
        <f t="shared" si="1"/>
        <v>2980000</v>
      </c>
      <c r="F16" s="14">
        <f t="shared" si="1"/>
        <v>2800000</v>
      </c>
      <c r="G16" s="14">
        <f t="shared" si="1"/>
        <v>2950000</v>
      </c>
      <c r="H16" s="14">
        <f t="shared" si="1"/>
        <v>3170000</v>
      </c>
      <c r="I16" s="14">
        <f t="shared" si="1"/>
        <v>3420000</v>
      </c>
      <c r="J16" s="14">
        <f t="shared" si="1"/>
        <v>3530000</v>
      </c>
      <c r="K16" s="14">
        <f t="shared" si="1"/>
        <v>3830000</v>
      </c>
      <c r="L16" s="14">
        <f t="shared" si="1"/>
        <v>3530000</v>
      </c>
      <c r="M16" s="14">
        <f t="shared" si="1"/>
        <v>3500000</v>
      </c>
      <c r="N16" s="14">
        <f t="shared" si="1"/>
        <v>2420000</v>
      </c>
    </row>
    <row r="17" spans="1:14" s="25" customFormat="1" ht="50.25" customHeight="1">
      <c r="A17" s="7" t="s">
        <v>39</v>
      </c>
      <c r="B17" s="2" t="s">
        <v>1</v>
      </c>
      <c r="C17" s="14">
        <v>2476876.04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s="25" customFormat="1" ht="76.5" customHeight="1">
      <c r="A18" s="4"/>
      <c r="B18" s="3" t="s">
        <v>104</v>
      </c>
      <c r="C18" s="14">
        <v>1376876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s="25" customFormat="1" ht="39" customHeight="1">
      <c r="A19" s="7" t="s">
        <v>34</v>
      </c>
      <c r="B19" s="2" t="s">
        <v>93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/>
    </row>
    <row r="20" spans="1:14" s="25" customFormat="1" ht="33" customHeight="1">
      <c r="A20" s="12" t="s">
        <v>35</v>
      </c>
      <c r="B20" s="13" t="s">
        <v>107</v>
      </c>
      <c r="C20" s="14">
        <f>C16+C17+C19</f>
        <v>9956617.04</v>
      </c>
      <c r="D20" s="14">
        <f>D16+D17+D18</f>
        <v>3070000</v>
      </c>
      <c r="E20" s="14">
        <f aca="true" t="shared" si="2" ref="E20:N20">E16+E17+E18</f>
        <v>2980000</v>
      </c>
      <c r="F20" s="14">
        <f t="shared" si="2"/>
        <v>2800000</v>
      </c>
      <c r="G20" s="14">
        <f t="shared" si="2"/>
        <v>2950000</v>
      </c>
      <c r="H20" s="14">
        <f t="shared" si="2"/>
        <v>3170000</v>
      </c>
      <c r="I20" s="14">
        <f t="shared" si="2"/>
        <v>3420000</v>
      </c>
      <c r="J20" s="14">
        <f t="shared" si="2"/>
        <v>3530000</v>
      </c>
      <c r="K20" s="14">
        <f t="shared" si="2"/>
        <v>3830000</v>
      </c>
      <c r="L20" s="14">
        <f t="shared" si="2"/>
        <v>3530000</v>
      </c>
      <c r="M20" s="14">
        <f t="shared" si="2"/>
        <v>3500000</v>
      </c>
      <c r="N20" s="14">
        <f t="shared" si="2"/>
        <v>2420000</v>
      </c>
    </row>
    <row r="21" spans="1:14" s="25" customFormat="1" ht="18" customHeight="1">
      <c r="A21" s="11" t="s">
        <v>40</v>
      </c>
      <c r="B21" s="8" t="s">
        <v>2</v>
      </c>
      <c r="C21" s="27">
        <f>C22+C23</f>
        <v>3361700.04</v>
      </c>
      <c r="D21" s="27">
        <f aca="true" t="shared" si="3" ref="D21:N21">D22+D23</f>
        <v>1683500.04</v>
      </c>
      <c r="E21" s="27">
        <f t="shared" si="3"/>
        <v>1645700.04</v>
      </c>
      <c r="F21" s="27">
        <f t="shared" si="3"/>
        <v>1579300.04</v>
      </c>
      <c r="G21" s="27">
        <f t="shared" si="3"/>
        <v>1485547.04</v>
      </c>
      <c r="H21" s="27">
        <f t="shared" si="3"/>
        <v>1446400.04</v>
      </c>
      <c r="I21" s="27">
        <f t="shared" si="3"/>
        <v>1283500</v>
      </c>
      <c r="J21" s="27">
        <f t="shared" si="3"/>
        <v>1223100</v>
      </c>
      <c r="K21" s="27">
        <f t="shared" si="3"/>
        <v>1164800</v>
      </c>
      <c r="L21" s="27">
        <f t="shared" si="3"/>
        <v>866300</v>
      </c>
      <c r="M21" s="27">
        <f t="shared" si="3"/>
        <v>562000</v>
      </c>
      <c r="N21" s="27">
        <f t="shared" si="3"/>
        <v>526500</v>
      </c>
    </row>
    <row r="22" spans="1:14" s="25" customFormat="1" ht="40.5" customHeight="1">
      <c r="A22" s="4" t="s">
        <v>18</v>
      </c>
      <c r="B22" s="3" t="s">
        <v>61</v>
      </c>
      <c r="C22" s="14">
        <v>2738000.04</v>
      </c>
      <c r="D22" s="14">
        <v>1080000.04</v>
      </c>
      <c r="E22" s="14">
        <v>1080000.04</v>
      </c>
      <c r="F22" s="14">
        <v>1080000.04</v>
      </c>
      <c r="G22" s="14">
        <v>1080000.04</v>
      </c>
      <c r="H22" s="14">
        <v>1080000.04</v>
      </c>
      <c r="I22" s="14">
        <v>980000</v>
      </c>
      <c r="J22" s="14">
        <v>980000</v>
      </c>
      <c r="K22" s="14">
        <v>980000</v>
      </c>
      <c r="L22" s="14">
        <v>740000</v>
      </c>
      <c r="M22" s="14">
        <v>500000</v>
      </c>
      <c r="N22" s="14">
        <v>500000</v>
      </c>
    </row>
    <row r="23" spans="1:14" s="25" customFormat="1" ht="25.5">
      <c r="A23" s="4" t="s">
        <v>19</v>
      </c>
      <c r="B23" s="3" t="s">
        <v>16</v>
      </c>
      <c r="C23" s="14">
        <v>623700</v>
      </c>
      <c r="D23" s="14">
        <v>603500</v>
      </c>
      <c r="E23" s="14">
        <v>565700</v>
      </c>
      <c r="F23" s="14">
        <v>499300</v>
      </c>
      <c r="G23" s="14">
        <v>405547</v>
      </c>
      <c r="H23" s="14">
        <v>366400</v>
      </c>
      <c r="I23" s="14">
        <v>303500</v>
      </c>
      <c r="J23" s="14">
        <v>243100</v>
      </c>
      <c r="K23" s="14">
        <v>184800</v>
      </c>
      <c r="L23" s="14">
        <v>126300</v>
      </c>
      <c r="M23" s="14">
        <v>62000</v>
      </c>
      <c r="N23" s="14">
        <v>26500</v>
      </c>
    </row>
    <row r="24" spans="1:14" s="25" customFormat="1" ht="30" customHeight="1">
      <c r="A24" s="7" t="s">
        <v>41</v>
      </c>
      <c r="B24" s="2" t="s">
        <v>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s="25" customFormat="1" ht="28.5" customHeight="1">
      <c r="A25" s="7" t="s">
        <v>42</v>
      </c>
      <c r="B25" s="2" t="s">
        <v>4</v>
      </c>
      <c r="C25" s="15">
        <f>C20-C21-C24</f>
        <v>6594916.999999999</v>
      </c>
      <c r="D25" s="15">
        <f>D20-D21-D24</f>
        <v>1386499.96</v>
      </c>
      <c r="E25" s="15">
        <f aca="true" t="shared" si="4" ref="E25:N25">E20-E21-E24</f>
        <v>1334299.96</v>
      </c>
      <c r="F25" s="15">
        <f t="shared" si="4"/>
        <v>1220699.96</v>
      </c>
      <c r="G25" s="15">
        <f t="shared" si="4"/>
        <v>1464452.96</v>
      </c>
      <c r="H25" s="15">
        <f t="shared" si="4"/>
        <v>1723599.96</v>
      </c>
      <c r="I25" s="15">
        <f t="shared" si="4"/>
        <v>2136500</v>
      </c>
      <c r="J25" s="15">
        <f t="shared" si="4"/>
        <v>2306900</v>
      </c>
      <c r="K25" s="15">
        <f t="shared" si="4"/>
        <v>2665200</v>
      </c>
      <c r="L25" s="15">
        <f t="shared" si="4"/>
        <v>2663700</v>
      </c>
      <c r="M25" s="15">
        <f t="shared" si="4"/>
        <v>2938000</v>
      </c>
      <c r="N25" s="15">
        <f t="shared" si="4"/>
        <v>1893500</v>
      </c>
    </row>
    <row r="26" spans="1:14" s="25" customFormat="1" ht="24.75" customHeight="1">
      <c r="A26" s="7" t="s">
        <v>21</v>
      </c>
      <c r="B26" s="2" t="s">
        <v>94</v>
      </c>
      <c r="C26" s="15">
        <v>9932917</v>
      </c>
      <c r="D26" s="14">
        <f>D25</f>
        <v>1386499.96</v>
      </c>
      <c r="E26" s="14">
        <f aca="true" t="shared" si="5" ref="E26:N26">E25</f>
        <v>1334299.96</v>
      </c>
      <c r="F26" s="14">
        <f t="shared" si="5"/>
        <v>1220699.96</v>
      </c>
      <c r="G26" s="14">
        <f t="shared" si="5"/>
        <v>1464452.96</v>
      </c>
      <c r="H26" s="14">
        <f t="shared" si="5"/>
        <v>1723599.96</v>
      </c>
      <c r="I26" s="14">
        <f t="shared" si="5"/>
        <v>2136500</v>
      </c>
      <c r="J26" s="14">
        <f t="shared" si="5"/>
        <v>2306900</v>
      </c>
      <c r="K26" s="14">
        <f t="shared" si="5"/>
        <v>2665200</v>
      </c>
      <c r="L26" s="14">
        <f t="shared" si="5"/>
        <v>2663700</v>
      </c>
      <c r="M26" s="14">
        <f t="shared" si="5"/>
        <v>2938000</v>
      </c>
      <c r="N26" s="14">
        <f t="shared" si="5"/>
        <v>1893500</v>
      </c>
    </row>
    <row r="27" spans="1:14" s="25" customFormat="1" ht="33" customHeight="1">
      <c r="A27" s="4" t="s">
        <v>22</v>
      </c>
      <c r="B27" s="3" t="s">
        <v>17</v>
      </c>
      <c r="C27" s="14">
        <v>9900140</v>
      </c>
      <c r="D27" s="28">
        <v>303600</v>
      </c>
      <c r="E27" s="28">
        <v>293200</v>
      </c>
      <c r="F27" s="28">
        <v>283000</v>
      </c>
      <c r="G27" s="28">
        <v>272600</v>
      </c>
      <c r="H27" s="28">
        <v>262200</v>
      </c>
      <c r="I27" s="28">
        <v>252000</v>
      </c>
      <c r="J27" s="28">
        <v>241500</v>
      </c>
      <c r="K27" s="28">
        <v>231000</v>
      </c>
      <c r="L27" s="28">
        <v>160500</v>
      </c>
      <c r="M27" s="29">
        <v>0</v>
      </c>
      <c r="N27" s="14">
        <v>0</v>
      </c>
    </row>
    <row r="28" spans="1:14" s="25" customFormat="1" ht="32.25" customHeight="1">
      <c r="A28" s="7" t="s">
        <v>23</v>
      </c>
      <c r="B28" s="2" t="s">
        <v>95</v>
      </c>
      <c r="C28" s="14">
        <v>3338000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14" s="25" customFormat="1" ht="31.5" customHeight="1">
      <c r="A29" s="7" t="s">
        <v>24</v>
      </c>
      <c r="B29" s="2" t="s">
        <v>96</v>
      </c>
      <c r="C29" s="14">
        <f>C25-C26+C28</f>
        <v>0</v>
      </c>
      <c r="D29" s="14">
        <f>D25-D26+D28</f>
        <v>0</v>
      </c>
      <c r="E29" s="14">
        <f aca="true" t="shared" si="6" ref="E29:N29">E25-E26+E28</f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  <c r="K29" s="14">
        <f t="shared" si="6"/>
        <v>0</v>
      </c>
      <c r="L29" s="14">
        <f t="shared" si="6"/>
        <v>0</v>
      </c>
      <c r="M29" s="14">
        <f t="shared" si="6"/>
        <v>0</v>
      </c>
      <c r="N29" s="14">
        <f t="shared" si="6"/>
        <v>0</v>
      </c>
    </row>
    <row r="30" spans="1:14" s="25" customFormat="1" ht="14.25">
      <c r="A30" s="9" t="s">
        <v>5</v>
      </c>
      <c r="B30" s="10" t="s">
        <v>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s="25" customFormat="1" ht="27.75" customHeight="1">
      <c r="A31" s="7" t="s">
        <v>25</v>
      </c>
      <c r="B31" s="2" t="s">
        <v>97</v>
      </c>
      <c r="C31" s="14">
        <v>10080000.2</v>
      </c>
      <c r="D31" s="14">
        <v>9000000.16</v>
      </c>
      <c r="E31" s="14">
        <v>7920000.12</v>
      </c>
      <c r="F31" s="14">
        <v>6840000.08</v>
      </c>
      <c r="G31" s="14">
        <v>5760000.04</v>
      </c>
      <c r="H31" s="14">
        <v>4680000</v>
      </c>
      <c r="I31" s="14">
        <v>3700000</v>
      </c>
      <c r="J31" s="14">
        <v>2720000</v>
      </c>
      <c r="K31" s="14">
        <v>1740000</v>
      </c>
      <c r="L31" s="14">
        <v>1000000</v>
      </c>
      <c r="M31" s="14">
        <v>500000</v>
      </c>
      <c r="N31" s="14">
        <v>0</v>
      </c>
    </row>
    <row r="32" spans="1:14" s="25" customFormat="1" ht="42" customHeight="1">
      <c r="A32" s="4" t="s">
        <v>18</v>
      </c>
      <c r="B32" s="3" t="s">
        <v>98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  <row r="33" spans="1:14" s="25" customFormat="1" ht="54" customHeight="1">
      <c r="A33" s="4" t="s">
        <v>19</v>
      </c>
      <c r="B33" s="3" t="s">
        <v>62</v>
      </c>
      <c r="C33" s="14">
        <v>1918000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s="25" customFormat="1" ht="90" customHeight="1">
      <c r="A34" s="7" t="s">
        <v>6</v>
      </c>
      <c r="B34" s="2" t="s">
        <v>99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25" customFormat="1" ht="35.25" customHeight="1">
      <c r="A35" s="7" t="s">
        <v>7</v>
      </c>
      <c r="B35" s="2" t="s">
        <v>110</v>
      </c>
      <c r="C35" s="31">
        <v>0.1514</v>
      </c>
      <c r="D35" s="31">
        <v>0.0947</v>
      </c>
      <c r="E35" s="31">
        <v>0.093</v>
      </c>
      <c r="F35" s="31">
        <v>0.09</v>
      </c>
      <c r="G35" s="31">
        <v>0.0839</v>
      </c>
      <c r="H35" s="31">
        <v>0.0806</v>
      </c>
      <c r="I35" s="31">
        <v>0.0704</v>
      </c>
      <c r="J35" s="31">
        <v>0.0667</v>
      </c>
      <c r="K35" s="31">
        <v>0.0624</v>
      </c>
      <c r="L35" s="31">
        <v>0.0471</v>
      </c>
      <c r="M35" s="31">
        <v>0.0305</v>
      </c>
      <c r="N35" s="31">
        <v>0.0304</v>
      </c>
    </row>
    <row r="36" spans="1:14" s="25" customFormat="1" ht="34.5" customHeight="1">
      <c r="A36" s="4" t="s">
        <v>18</v>
      </c>
      <c r="B36" s="6" t="s">
        <v>111</v>
      </c>
      <c r="C36" s="14">
        <v>0.03</v>
      </c>
      <c r="D36" s="14">
        <v>-0.01</v>
      </c>
      <c r="E36" s="14">
        <v>-0.02</v>
      </c>
      <c r="F36" s="14">
        <v>0.01</v>
      </c>
      <c r="G36" s="14">
        <v>0.03</v>
      </c>
      <c r="H36" s="14">
        <v>0.05</v>
      </c>
      <c r="I36" s="14">
        <v>0.06</v>
      </c>
      <c r="J36" s="14">
        <v>0.08</v>
      </c>
      <c r="K36" s="14">
        <v>0.09</v>
      </c>
      <c r="L36" s="14">
        <v>0.1</v>
      </c>
      <c r="M36" s="14">
        <v>0.11</v>
      </c>
      <c r="N36" s="14">
        <v>0.13</v>
      </c>
    </row>
    <row r="37" spans="1:14" s="25" customFormat="1" ht="54.75" customHeight="1">
      <c r="A37" s="7" t="s">
        <v>26</v>
      </c>
      <c r="B37" s="2" t="s">
        <v>112</v>
      </c>
      <c r="C37" s="32" t="s">
        <v>120</v>
      </c>
      <c r="D37" s="32" t="s">
        <v>120</v>
      </c>
      <c r="E37" s="32" t="s">
        <v>120</v>
      </c>
      <c r="F37" s="32" t="s">
        <v>120</v>
      </c>
      <c r="G37" s="32" t="s">
        <v>120</v>
      </c>
      <c r="H37" s="32" t="s">
        <v>120</v>
      </c>
      <c r="I37" s="32" t="s">
        <v>120</v>
      </c>
      <c r="J37" s="32" t="s">
        <v>121</v>
      </c>
      <c r="K37" s="32" t="s">
        <v>121</v>
      </c>
      <c r="L37" s="32" t="s">
        <v>121</v>
      </c>
      <c r="M37" s="32" t="s">
        <v>121</v>
      </c>
      <c r="N37" s="32" t="s">
        <v>121</v>
      </c>
    </row>
    <row r="38" spans="1:14" s="25" customFormat="1" ht="42" customHeight="1">
      <c r="A38" s="7" t="s">
        <v>27</v>
      </c>
      <c r="B38" s="2" t="s">
        <v>100</v>
      </c>
      <c r="C38" s="31">
        <v>0.0709</v>
      </c>
      <c r="D38" s="31">
        <v>0.102</v>
      </c>
      <c r="E38" s="31">
        <v>0.1003</v>
      </c>
      <c r="F38" s="33" t="s">
        <v>108</v>
      </c>
      <c r="G38" s="33" t="s">
        <v>122</v>
      </c>
      <c r="H38" s="33" t="s">
        <v>122</v>
      </c>
      <c r="I38" s="33" t="s">
        <v>122</v>
      </c>
      <c r="J38" s="33" t="s">
        <v>122</v>
      </c>
      <c r="K38" s="33" t="s">
        <v>122</v>
      </c>
      <c r="L38" s="33" t="s">
        <v>108</v>
      </c>
      <c r="M38" s="33" t="s">
        <v>122</v>
      </c>
      <c r="N38" s="33" t="s">
        <v>108</v>
      </c>
    </row>
    <row r="39" spans="1:14" s="25" customFormat="1" ht="42" customHeight="1">
      <c r="A39" s="7" t="s">
        <v>28</v>
      </c>
      <c r="B39" s="2" t="s">
        <v>101</v>
      </c>
      <c r="C39" s="31">
        <f>C31/C6</f>
        <v>0.4540175079047678</v>
      </c>
      <c r="D39" s="31">
        <v>0.5062</v>
      </c>
      <c r="E39" s="31">
        <v>0.4475</v>
      </c>
      <c r="F39" s="33" t="s">
        <v>108</v>
      </c>
      <c r="G39" s="33" t="s">
        <v>122</v>
      </c>
      <c r="H39" s="33" t="s">
        <v>122</v>
      </c>
      <c r="I39" s="33" t="s">
        <v>122</v>
      </c>
      <c r="J39" s="33" t="s">
        <v>122</v>
      </c>
      <c r="K39" s="33" t="s">
        <v>122</v>
      </c>
      <c r="L39" s="33" t="s">
        <v>108</v>
      </c>
      <c r="M39" s="33" t="s">
        <v>122</v>
      </c>
      <c r="N39" s="33" t="s">
        <v>108</v>
      </c>
    </row>
    <row r="40" spans="1:14" s="25" customFormat="1" ht="24" customHeight="1">
      <c r="A40" s="7" t="s">
        <v>29</v>
      </c>
      <c r="B40" s="2" t="s">
        <v>8</v>
      </c>
      <c r="C40" s="14">
        <f>C10+C23</f>
        <v>15345746.43</v>
      </c>
      <c r="D40" s="14">
        <f>D10+D23</f>
        <v>15313500</v>
      </c>
      <c r="E40" s="14">
        <f aca="true" t="shared" si="7" ref="E40:N40">E10+E23</f>
        <v>15285700</v>
      </c>
      <c r="F40" s="14">
        <f t="shared" si="7"/>
        <v>15249300</v>
      </c>
      <c r="G40" s="14">
        <f t="shared" si="7"/>
        <v>15165547</v>
      </c>
      <c r="H40" s="14">
        <f t="shared" si="7"/>
        <v>15146400</v>
      </c>
      <c r="I40" s="14">
        <f t="shared" si="7"/>
        <v>15103500</v>
      </c>
      <c r="J40" s="14">
        <f t="shared" si="7"/>
        <v>15053100</v>
      </c>
      <c r="K40" s="14">
        <f t="shared" si="7"/>
        <v>15014800</v>
      </c>
      <c r="L40" s="14">
        <f t="shared" si="7"/>
        <v>14976300</v>
      </c>
      <c r="M40" s="14">
        <f t="shared" si="7"/>
        <v>14962000</v>
      </c>
      <c r="N40" s="14">
        <f t="shared" si="7"/>
        <v>14936500</v>
      </c>
    </row>
    <row r="41" spans="1:14" s="25" customFormat="1" ht="24" customHeight="1">
      <c r="A41" s="7" t="s">
        <v>30</v>
      </c>
      <c r="B41" s="2" t="s">
        <v>9</v>
      </c>
      <c r="C41" s="14">
        <f>C26+C40</f>
        <v>25278663.43</v>
      </c>
      <c r="D41" s="14">
        <f aca="true" t="shared" si="8" ref="D41:N41">D26+D40</f>
        <v>16699999.96</v>
      </c>
      <c r="E41" s="14">
        <f t="shared" si="8"/>
        <v>16619999.96</v>
      </c>
      <c r="F41" s="14">
        <f t="shared" si="8"/>
        <v>16469999.96</v>
      </c>
      <c r="G41" s="14">
        <f t="shared" si="8"/>
        <v>16629999.96</v>
      </c>
      <c r="H41" s="14">
        <f t="shared" si="8"/>
        <v>16869999.96</v>
      </c>
      <c r="I41" s="14">
        <f t="shared" si="8"/>
        <v>17240000</v>
      </c>
      <c r="J41" s="14">
        <f t="shared" si="8"/>
        <v>17360000</v>
      </c>
      <c r="K41" s="14">
        <f t="shared" si="8"/>
        <v>17680000</v>
      </c>
      <c r="L41" s="14">
        <f t="shared" si="8"/>
        <v>17640000</v>
      </c>
      <c r="M41" s="14">
        <f t="shared" si="8"/>
        <v>17900000</v>
      </c>
      <c r="N41" s="14">
        <f t="shared" si="8"/>
        <v>16830000</v>
      </c>
    </row>
    <row r="42" spans="1:14" s="25" customFormat="1" ht="26.25" customHeight="1">
      <c r="A42" s="7" t="s">
        <v>31</v>
      </c>
      <c r="B42" s="2" t="s">
        <v>10</v>
      </c>
      <c r="C42" s="14">
        <f>C6-C41</f>
        <v>-3076876</v>
      </c>
      <c r="D42" s="14">
        <f aca="true" t="shared" si="9" ref="D42:N42">D6-D41</f>
        <v>1080000.039999999</v>
      </c>
      <c r="E42" s="14">
        <f t="shared" si="9"/>
        <v>1080000.039999999</v>
      </c>
      <c r="F42" s="14">
        <f t="shared" si="9"/>
        <v>1080000.039999999</v>
      </c>
      <c r="G42" s="14">
        <f t="shared" si="9"/>
        <v>1080000.039999999</v>
      </c>
      <c r="H42" s="14">
        <f t="shared" si="9"/>
        <v>1080000.039999999</v>
      </c>
      <c r="I42" s="14">
        <f t="shared" si="9"/>
        <v>980000</v>
      </c>
      <c r="J42" s="14">
        <f t="shared" si="9"/>
        <v>980000</v>
      </c>
      <c r="K42" s="14">
        <f t="shared" si="9"/>
        <v>980000</v>
      </c>
      <c r="L42" s="14">
        <f t="shared" si="9"/>
        <v>740000</v>
      </c>
      <c r="M42" s="14">
        <f t="shared" si="9"/>
        <v>500000</v>
      </c>
      <c r="N42" s="14">
        <f t="shared" si="9"/>
        <v>500000</v>
      </c>
    </row>
    <row r="43" spans="1:14" s="25" customFormat="1" ht="23.25" customHeight="1">
      <c r="A43" s="7" t="s">
        <v>32</v>
      </c>
      <c r="B43" s="2" t="s">
        <v>11</v>
      </c>
      <c r="C43" s="14">
        <f>C17+C19+C28</f>
        <v>5814876.04</v>
      </c>
      <c r="D43" s="14">
        <f aca="true" t="shared" si="10" ref="D43:N43">D17+D19+D28</f>
        <v>0</v>
      </c>
      <c r="E43" s="14">
        <f t="shared" si="10"/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</row>
    <row r="44" spans="1:14" s="25" customFormat="1" ht="23.25" customHeight="1">
      <c r="A44" s="7" t="s">
        <v>33</v>
      </c>
      <c r="B44" s="2" t="s">
        <v>12</v>
      </c>
      <c r="C44" s="14">
        <f>C22+C24</f>
        <v>2738000.04</v>
      </c>
      <c r="D44" s="14">
        <f aca="true" t="shared" si="11" ref="D44:N44">D22+D24</f>
        <v>1080000.04</v>
      </c>
      <c r="E44" s="14">
        <f t="shared" si="11"/>
        <v>1080000.04</v>
      </c>
      <c r="F44" s="14">
        <f t="shared" si="11"/>
        <v>1080000.04</v>
      </c>
      <c r="G44" s="14">
        <f t="shared" si="11"/>
        <v>1080000.04</v>
      </c>
      <c r="H44" s="14">
        <f t="shared" si="11"/>
        <v>1080000.04</v>
      </c>
      <c r="I44" s="14">
        <f t="shared" si="11"/>
        <v>980000</v>
      </c>
      <c r="J44" s="14">
        <f t="shared" si="11"/>
        <v>980000</v>
      </c>
      <c r="K44" s="14">
        <f t="shared" si="11"/>
        <v>980000</v>
      </c>
      <c r="L44" s="14">
        <f t="shared" si="11"/>
        <v>740000</v>
      </c>
      <c r="M44" s="14">
        <f t="shared" si="11"/>
        <v>500000</v>
      </c>
      <c r="N44" s="14">
        <f t="shared" si="11"/>
        <v>500000</v>
      </c>
    </row>
    <row r="45" spans="1:14" ht="29.25" customHeight="1">
      <c r="A45" s="34" t="s">
        <v>124</v>
      </c>
      <c r="B45" s="2" t="s">
        <v>123</v>
      </c>
      <c r="C45" s="35">
        <v>130000</v>
      </c>
      <c r="D45" s="35">
        <v>130000</v>
      </c>
      <c r="E45" s="35">
        <v>130000</v>
      </c>
      <c r="F45" s="35">
        <v>130000</v>
      </c>
      <c r="G45" s="35">
        <v>103447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s="25" customFormat="1" ht="42.75" customHeight="1">
      <c r="A46" s="36" t="s">
        <v>43</v>
      </c>
      <c r="B46" s="37" t="s">
        <v>79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s="25" customFormat="1" ht="16.5">
      <c r="A47" s="36" t="s">
        <v>44</v>
      </c>
      <c r="B47" s="37" t="s">
        <v>63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25" customFormat="1" ht="15.75" customHeight="1">
      <c r="A48" s="36" t="s">
        <v>45</v>
      </c>
      <c r="B48" s="37" t="s">
        <v>67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s="25" customFormat="1" ht="16.5">
      <c r="A49" s="36" t="s">
        <v>46</v>
      </c>
      <c r="B49" s="37" t="s">
        <v>68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s="25" customFormat="1" ht="16.5">
      <c r="A50" s="36" t="s">
        <v>47</v>
      </c>
      <c r="B50" s="37" t="s">
        <v>69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s="25" customFormat="1" ht="16.5">
      <c r="A51" s="36" t="s">
        <v>48</v>
      </c>
      <c r="B51" s="37" t="s">
        <v>64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s="25" customFormat="1" ht="16.5">
      <c r="A52" s="36" t="s">
        <v>49</v>
      </c>
      <c r="B52" s="37" t="s">
        <v>70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s="25" customFormat="1" ht="16.5">
      <c r="A53" s="36" t="s">
        <v>50</v>
      </c>
      <c r="B53" s="37" t="s">
        <v>71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s="25" customFormat="1" ht="16.5">
      <c r="A54" s="36" t="s">
        <v>51</v>
      </c>
      <c r="B54" s="37" t="s">
        <v>72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s="25" customFormat="1" ht="31.5" customHeight="1">
      <c r="A55" s="36" t="s">
        <v>52</v>
      </c>
      <c r="B55" s="37" t="s">
        <v>73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s="25" customFormat="1" ht="43.5" customHeight="1">
      <c r="A56" s="36" t="s">
        <v>53</v>
      </c>
      <c r="B56" s="37" t="s">
        <v>80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s="25" customFormat="1" ht="16.5">
      <c r="A57" s="36" t="s">
        <v>54</v>
      </c>
      <c r="B57" s="37" t="s">
        <v>74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s="25" customFormat="1" ht="16.5">
      <c r="A58" s="36" t="s">
        <v>55</v>
      </c>
      <c r="B58" s="37" t="s">
        <v>65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25" customFormat="1" ht="16.5">
      <c r="A59" s="36" t="s">
        <v>56</v>
      </c>
      <c r="B59" s="37" t="s">
        <v>75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s="25" customFormat="1" ht="16.5">
      <c r="A60" s="36" t="s">
        <v>57</v>
      </c>
      <c r="B60" s="37" t="s">
        <v>76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s="25" customFormat="1" ht="28.5" customHeight="1">
      <c r="A61" s="36" t="s">
        <v>58</v>
      </c>
      <c r="B61" s="37" t="s">
        <v>77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s="25" customFormat="1" ht="16.5">
      <c r="A62" s="36" t="s">
        <v>59</v>
      </c>
      <c r="B62" s="37" t="s">
        <v>66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s="25" customFormat="1" ht="16.5">
      <c r="A63" s="36" t="s">
        <v>60</v>
      </c>
      <c r="B63" s="37" t="s">
        <v>78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s="25" customFormat="1" ht="14.25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s="25" customFormat="1" ht="26.25" customHeight="1">
      <c r="A65" s="37" t="s">
        <v>105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4.25">
      <c r="A66" s="41" t="s">
        <v>106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ht="14.25">
      <c r="B67" s="42"/>
    </row>
    <row r="68" ht="14.25">
      <c r="B68" s="42"/>
    </row>
  </sheetData>
  <sheetProtection/>
  <mergeCells count="23">
    <mergeCell ref="B63:N63"/>
    <mergeCell ref="A66:N66"/>
    <mergeCell ref="A65:N65"/>
    <mergeCell ref="B58:N58"/>
    <mergeCell ref="B59:N59"/>
    <mergeCell ref="B60:N60"/>
    <mergeCell ref="B61:N61"/>
    <mergeCell ref="B62:N62"/>
    <mergeCell ref="B53:N53"/>
    <mergeCell ref="B54:N54"/>
    <mergeCell ref="B55:N55"/>
    <mergeCell ref="B56:N56"/>
    <mergeCell ref="B57:N57"/>
    <mergeCell ref="B48:N48"/>
    <mergeCell ref="B49:N49"/>
    <mergeCell ref="B50:N50"/>
    <mergeCell ref="B51:N51"/>
    <mergeCell ref="B52:N52"/>
    <mergeCell ref="C2:D2"/>
    <mergeCell ref="A1:B1"/>
    <mergeCell ref="B46:N46"/>
    <mergeCell ref="B47:N47"/>
    <mergeCell ref="A3:N3"/>
  </mergeCells>
  <printOptions/>
  <pageMargins left="0.31496062992125984" right="0.31496062992125984" top="1.141732283464567" bottom="0.7480314960629921" header="0.31496062992125984" footer="0.31496062992125984"/>
  <pageSetup fitToHeight="0" fitToWidth="1" horizontalDpi="600" verticalDpi="600" orientation="landscape" paperSize="9" scale="74" r:id="rId1"/>
  <headerFooter>
    <oddHeader>&amp;RZałącznik nr 1
do uchwały nr III/17/10
Rady Miejskiej w Golczewie
z dnia  29 grudnia 2010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view="pageBreakPreview" zoomScale="90" zoomScaleSheetLayoutView="90" zoomScalePageLayoutView="0" workbookViewId="0" topLeftCell="A1">
      <selection activeCell="L18" sqref="L18"/>
    </sheetView>
  </sheetViews>
  <sheetFormatPr defaultColWidth="8.796875" defaultRowHeight="14.25"/>
  <cols>
    <col min="1" max="1" width="3" style="43" customWidth="1"/>
    <col min="2" max="2" width="19.69921875" style="43" customWidth="1"/>
    <col min="3" max="3" width="9.3984375" style="43" customWidth="1"/>
    <col min="4" max="5" width="5" style="43" customWidth="1"/>
    <col min="6" max="6" width="12.5" style="43" customWidth="1"/>
    <col min="7" max="7" width="11.8984375" style="43" customWidth="1"/>
    <col min="8" max="8" width="10.3984375" style="43" customWidth="1"/>
    <col min="9" max="9" width="10" style="43" customWidth="1"/>
    <col min="10" max="11" width="9.8984375" style="43" customWidth="1"/>
    <col min="12" max="13" width="9.59765625" style="43" customWidth="1"/>
    <col min="14" max="14" width="10.09765625" style="43" customWidth="1"/>
    <col min="15" max="15" width="9.8984375" style="43" customWidth="1"/>
    <col min="16" max="16" width="9.59765625" style="43" customWidth="1"/>
    <col min="17" max="17" width="12.69921875" style="43" customWidth="1"/>
    <col min="18" max="16384" width="9" style="43" customWidth="1"/>
  </cols>
  <sheetData>
    <row r="1" spans="8:16" ht="7.5" customHeight="1">
      <c r="H1" s="17" t="s">
        <v>119</v>
      </c>
      <c r="I1" s="17"/>
      <c r="J1" s="17"/>
      <c r="K1" s="17"/>
      <c r="L1" s="17"/>
      <c r="M1" s="17"/>
      <c r="N1" s="17"/>
      <c r="O1" s="17"/>
      <c r="P1" s="17"/>
    </row>
    <row r="2" spans="1:17" ht="45" customHeight="1">
      <c r="A2" s="44" t="s">
        <v>126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9.75" customHeight="1">
      <c r="A3" s="45"/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7" t="s">
        <v>127</v>
      </c>
      <c r="Q3" s="48"/>
    </row>
    <row r="4" spans="1:17" s="52" customFormat="1" ht="64.5" customHeight="1">
      <c r="A4" s="49" t="s">
        <v>82</v>
      </c>
      <c r="B4" s="50" t="s">
        <v>128</v>
      </c>
      <c r="C4" s="50" t="s">
        <v>129</v>
      </c>
      <c r="D4" s="51" t="s">
        <v>130</v>
      </c>
      <c r="E4" s="51"/>
      <c r="F4" s="50" t="s">
        <v>131</v>
      </c>
      <c r="G4" s="51" t="s">
        <v>132</v>
      </c>
      <c r="H4" s="51"/>
      <c r="I4" s="51"/>
      <c r="J4" s="51"/>
      <c r="K4" s="51"/>
      <c r="L4" s="51"/>
      <c r="M4" s="51"/>
      <c r="N4" s="51"/>
      <c r="O4" s="51"/>
      <c r="P4" s="51"/>
      <c r="Q4" s="50" t="s">
        <v>133</v>
      </c>
    </row>
    <row r="5" spans="1:17" s="52" customFormat="1" ht="117" customHeight="1">
      <c r="A5" s="53"/>
      <c r="B5" s="54"/>
      <c r="C5" s="54"/>
      <c r="D5" s="55" t="s">
        <v>134</v>
      </c>
      <c r="E5" s="55" t="s">
        <v>135</v>
      </c>
      <c r="F5" s="54"/>
      <c r="G5" s="56" t="s">
        <v>84</v>
      </c>
      <c r="H5" s="56" t="s">
        <v>85</v>
      </c>
      <c r="I5" s="56" t="s">
        <v>86</v>
      </c>
      <c r="J5" s="56" t="s">
        <v>87</v>
      </c>
      <c r="K5" s="56" t="s">
        <v>113</v>
      </c>
      <c r="L5" s="56" t="s">
        <v>114</v>
      </c>
      <c r="M5" s="56" t="s">
        <v>115</v>
      </c>
      <c r="N5" s="56" t="s">
        <v>116</v>
      </c>
      <c r="O5" s="56" t="s">
        <v>117</v>
      </c>
      <c r="P5" s="56" t="s">
        <v>118</v>
      </c>
      <c r="Q5" s="54"/>
    </row>
    <row r="6" spans="1:17" s="58" customFormat="1" ht="13.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  <c r="O6" s="57">
        <v>15</v>
      </c>
      <c r="P6" s="57">
        <v>11</v>
      </c>
      <c r="Q6" s="57">
        <v>15</v>
      </c>
    </row>
    <row r="7" spans="1:17" ht="14.25">
      <c r="A7" s="59" t="s">
        <v>136</v>
      </c>
      <c r="B7" s="60" t="s">
        <v>137</v>
      </c>
      <c r="C7" s="60"/>
      <c r="D7" s="60"/>
      <c r="E7" s="60"/>
      <c r="F7" s="61">
        <f>F8+F9</f>
        <v>15350413</v>
      </c>
      <c r="G7" s="61">
        <f aca="true" t="shared" si="0" ref="G7:P7">G8+G9</f>
        <v>10695065</v>
      </c>
      <c r="H7" s="61">
        <f t="shared" si="0"/>
        <v>303600</v>
      </c>
      <c r="I7" s="61">
        <f t="shared" si="0"/>
        <v>293200</v>
      </c>
      <c r="J7" s="61">
        <f t="shared" si="0"/>
        <v>283000</v>
      </c>
      <c r="K7" s="61">
        <f t="shared" si="0"/>
        <v>272600</v>
      </c>
      <c r="L7" s="61">
        <f t="shared" si="0"/>
        <v>262200</v>
      </c>
      <c r="M7" s="61">
        <f t="shared" si="0"/>
        <v>252000</v>
      </c>
      <c r="N7" s="61">
        <f t="shared" si="0"/>
        <v>241500</v>
      </c>
      <c r="O7" s="61">
        <f t="shared" si="0"/>
        <v>231000</v>
      </c>
      <c r="P7" s="61">
        <f t="shared" si="0"/>
        <v>160500</v>
      </c>
      <c r="Q7" s="62">
        <f>G7+H7+I7+J7+K7+L7+M7+N7+O7+P7</f>
        <v>12994665</v>
      </c>
    </row>
    <row r="8" spans="1:17" ht="14.25">
      <c r="A8" s="63"/>
      <c r="B8" s="64" t="s">
        <v>138</v>
      </c>
      <c r="C8" s="64"/>
      <c r="D8" s="64"/>
      <c r="E8" s="64"/>
      <c r="F8" s="65">
        <f>F11+F53+F59</f>
        <v>1230413</v>
      </c>
      <c r="G8" s="65">
        <f aca="true" t="shared" si="1" ref="G8:P8">G11+G53+G59</f>
        <v>794925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5">
        <f t="shared" si="1"/>
        <v>0</v>
      </c>
      <c r="N8" s="65">
        <f t="shared" si="1"/>
        <v>0</v>
      </c>
      <c r="O8" s="65">
        <f t="shared" si="1"/>
        <v>0</v>
      </c>
      <c r="P8" s="65">
        <f t="shared" si="1"/>
        <v>0</v>
      </c>
      <c r="Q8" s="66"/>
    </row>
    <row r="9" spans="1:17" ht="14.25">
      <c r="A9" s="67"/>
      <c r="B9" s="64" t="s">
        <v>139</v>
      </c>
      <c r="C9" s="64"/>
      <c r="D9" s="64"/>
      <c r="E9" s="64"/>
      <c r="F9" s="68">
        <f>F12+F54</f>
        <v>14120000</v>
      </c>
      <c r="G9" s="68">
        <f aca="true" t="shared" si="2" ref="G9:P9">G12+G54</f>
        <v>9900140</v>
      </c>
      <c r="H9" s="68">
        <f t="shared" si="2"/>
        <v>303600</v>
      </c>
      <c r="I9" s="68">
        <f t="shared" si="2"/>
        <v>293200</v>
      </c>
      <c r="J9" s="68">
        <f t="shared" si="2"/>
        <v>283000</v>
      </c>
      <c r="K9" s="68">
        <f t="shared" si="2"/>
        <v>272600</v>
      </c>
      <c r="L9" s="68">
        <f t="shared" si="2"/>
        <v>262200</v>
      </c>
      <c r="M9" s="68">
        <f t="shared" si="2"/>
        <v>252000</v>
      </c>
      <c r="N9" s="68">
        <f t="shared" si="2"/>
        <v>241500</v>
      </c>
      <c r="O9" s="68">
        <f t="shared" si="2"/>
        <v>231000</v>
      </c>
      <c r="P9" s="68">
        <f t="shared" si="2"/>
        <v>160500</v>
      </c>
      <c r="Q9" s="69"/>
    </row>
    <row r="10" spans="1:17" ht="14.25">
      <c r="A10" s="70">
        <v>1</v>
      </c>
      <c r="B10" s="71" t="s">
        <v>140</v>
      </c>
      <c r="C10" s="72"/>
      <c r="D10" s="72"/>
      <c r="E10" s="73"/>
      <c r="F10" s="61">
        <f>F11+F12</f>
        <v>15350413</v>
      </c>
      <c r="G10" s="61">
        <f aca="true" t="shared" si="3" ref="G10:P10">G11+G12</f>
        <v>10695065</v>
      </c>
      <c r="H10" s="61">
        <f t="shared" si="3"/>
        <v>303600</v>
      </c>
      <c r="I10" s="61">
        <f t="shared" si="3"/>
        <v>293200</v>
      </c>
      <c r="J10" s="61">
        <f t="shared" si="3"/>
        <v>283000</v>
      </c>
      <c r="K10" s="61">
        <f t="shared" si="3"/>
        <v>272600</v>
      </c>
      <c r="L10" s="61">
        <f t="shared" si="3"/>
        <v>262200</v>
      </c>
      <c r="M10" s="61">
        <f t="shared" si="3"/>
        <v>252000</v>
      </c>
      <c r="N10" s="61">
        <f t="shared" si="3"/>
        <v>241500</v>
      </c>
      <c r="O10" s="61">
        <f t="shared" si="3"/>
        <v>231000</v>
      </c>
      <c r="P10" s="61">
        <f t="shared" si="3"/>
        <v>160500</v>
      </c>
      <c r="Q10" s="62">
        <f>G10+H10+I10+J10+K10+L10+M10+N10+O10+P10</f>
        <v>12994665</v>
      </c>
    </row>
    <row r="11" spans="1:17" ht="14.25">
      <c r="A11" s="74"/>
      <c r="B11" s="75" t="s">
        <v>138</v>
      </c>
      <c r="C11" s="76"/>
      <c r="D11" s="76"/>
      <c r="E11" s="77"/>
      <c r="F11" s="65">
        <f>F14+F44</f>
        <v>1230413</v>
      </c>
      <c r="G11" s="65">
        <f aca="true" t="shared" si="4" ref="G11:P12">G14+G44</f>
        <v>794925</v>
      </c>
      <c r="H11" s="65">
        <f t="shared" si="4"/>
        <v>0</v>
      </c>
      <c r="I11" s="65">
        <f t="shared" si="4"/>
        <v>0</v>
      </c>
      <c r="J11" s="65">
        <f t="shared" si="4"/>
        <v>0</v>
      </c>
      <c r="K11" s="65">
        <f t="shared" si="4"/>
        <v>0</v>
      </c>
      <c r="L11" s="65">
        <f t="shared" si="4"/>
        <v>0</v>
      </c>
      <c r="M11" s="65">
        <f t="shared" si="4"/>
        <v>0</v>
      </c>
      <c r="N11" s="65">
        <f t="shared" si="4"/>
        <v>0</v>
      </c>
      <c r="O11" s="65">
        <f t="shared" si="4"/>
        <v>0</v>
      </c>
      <c r="P11" s="65">
        <f t="shared" si="4"/>
        <v>0</v>
      </c>
      <c r="Q11" s="66"/>
    </row>
    <row r="12" spans="1:17" ht="14.25">
      <c r="A12" s="78"/>
      <c r="B12" s="75" t="s">
        <v>139</v>
      </c>
      <c r="C12" s="76"/>
      <c r="D12" s="76"/>
      <c r="E12" s="77"/>
      <c r="F12" s="68">
        <f>F15+F45</f>
        <v>14120000</v>
      </c>
      <c r="G12" s="68">
        <f t="shared" si="4"/>
        <v>9900140</v>
      </c>
      <c r="H12" s="68">
        <f t="shared" si="4"/>
        <v>303600</v>
      </c>
      <c r="I12" s="68">
        <f t="shared" si="4"/>
        <v>293200</v>
      </c>
      <c r="J12" s="68">
        <f t="shared" si="4"/>
        <v>283000</v>
      </c>
      <c r="K12" s="68">
        <f t="shared" si="4"/>
        <v>272600</v>
      </c>
      <c r="L12" s="68">
        <f t="shared" si="4"/>
        <v>262200</v>
      </c>
      <c r="M12" s="68">
        <f t="shared" si="4"/>
        <v>252000</v>
      </c>
      <c r="N12" s="68">
        <f t="shared" si="4"/>
        <v>241500</v>
      </c>
      <c r="O12" s="68">
        <f t="shared" si="4"/>
        <v>231000</v>
      </c>
      <c r="P12" s="68">
        <f t="shared" si="4"/>
        <v>160500</v>
      </c>
      <c r="Q12" s="69"/>
    </row>
    <row r="13" spans="1:17" ht="56.25" customHeight="1">
      <c r="A13" s="79" t="s">
        <v>141</v>
      </c>
      <c r="B13" s="80" t="s">
        <v>142</v>
      </c>
      <c r="C13" s="81"/>
      <c r="D13" s="81"/>
      <c r="E13" s="82"/>
      <c r="F13" s="83">
        <f>F14+F15</f>
        <v>12370413</v>
      </c>
      <c r="G13" s="83">
        <f>G14+G15</f>
        <v>10371065</v>
      </c>
      <c r="H13" s="83">
        <f aca="true" t="shared" si="5" ref="H13:P13">H14+H15</f>
        <v>0</v>
      </c>
      <c r="I13" s="83">
        <f t="shared" si="5"/>
        <v>0</v>
      </c>
      <c r="J13" s="83">
        <f t="shared" si="5"/>
        <v>0</v>
      </c>
      <c r="K13" s="83">
        <f t="shared" si="5"/>
        <v>0</v>
      </c>
      <c r="L13" s="83">
        <f t="shared" si="5"/>
        <v>0</v>
      </c>
      <c r="M13" s="83">
        <f t="shared" si="5"/>
        <v>0</v>
      </c>
      <c r="N13" s="83">
        <f t="shared" si="5"/>
        <v>0</v>
      </c>
      <c r="O13" s="83">
        <f t="shared" si="5"/>
        <v>0</v>
      </c>
      <c r="P13" s="83">
        <f t="shared" si="5"/>
        <v>0</v>
      </c>
      <c r="Q13" s="62">
        <f>G13+H13+I13+J13+K13+L13+M13+N13+O13+P13</f>
        <v>10371065</v>
      </c>
    </row>
    <row r="14" spans="1:17" ht="14.25">
      <c r="A14" s="84"/>
      <c r="B14" s="85" t="s">
        <v>138</v>
      </c>
      <c r="C14" s="86"/>
      <c r="D14" s="86"/>
      <c r="E14" s="87"/>
      <c r="F14" s="65">
        <f>F17+F20+F23+F26+F29+F32+F35</f>
        <v>1230413</v>
      </c>
      <c r="G14" s="65">
        <f>G23</f>
        <v>794925</v>
      </c>
      <c r="H14" s="65">
        <f aca="true" t="shared" si="6" ref="H14:P14">H23</f>
        <v>0</v>
      </c>
      <c r="I14" s="65">
        <f t="shared" si="6"/>
        <v>0</v>
      </c>
      <c r="J14" s="65">
        <f t="shared" si="6"/>
        <v>0</v>
      </c>
      <c r="K14" s="65">
        <f t="shared" si="6"/>
        <v>0</v>
      </c>
      <c r="L14" s="65">
        <f t="shared" si="6"/>
        <v>0</v>
      </c>
      <c r="M14" s="65">
        <f t="shared" si="6"/>
        <v>0</v>
      </c>
      <c r="N14" s="65">
        <f t="shared" si="6"/>
        <v>0</v>
      </c>
      <c r="O14" s="65">
        <f t="shared" si="6"/>
        <v>0</v>
      </c>
      <c r="P14" s="65">
        <f t="shared" si="6"/>
        <v>0</v>
      </c>
      <c r="Q14" s="66"/>
    </row>
    <row r="15" spans="1:17" ht="14.25">
      <c r="A15" s="88"/>
      <c r="B15" s="85" t="s">
        <v>139</v>
      </c>
      <c r="C15" s="86"/>
      <c r="D15" s="86"/>
      <c r="E15" s="87"/>
      <c r="F15" s="68">
        <f>F18+F21+F27+F30+F33+F36</f>
        <v>11140000</v>
      </c>
      <c r="G15" s="68">
        <f>G18+G21+G27+G30+G33+G36</f>
        <v>9576140</v>
      </c>
      <c r="H15" s="68">
        <f aca="true" t="shared" si="7" ref="H15:P15">H18+H21+H27+H30+H33+H36</f>
        <v>0</v>
      </c>
      <c r="I15" s="68">
        <f t="shared" si="7"/>
        <v>0</v>
      </c>
      <c r="J15" s="68">
        <f t="shared" si="7"/>
        <v>0</v>
      </c>
      <c r="K15" s="68">
        <f t="shared" si="7"/>
        <v>0</v>
      </c>
      <c r="L15" s="68">
        <f t="shared" si="7"/>
        <v>0</v>
      </c>
      <c r="M15" s="68">
        <f t="shared" si="7"/>
        <v>0</v>
      </c>
      <c r="N15" s="68">
        <f t="shared" si="7"/>
        <v>0</v>
      </c>
      <c r="O15" s="68">
        <f t="shared" si="7"/>
        <v>0</v>
      </c>
      <c r="P15" s="68">
        <f t="shared" si="7"/>
        <v>0</v>
      </c>
      <c r="Q15" s="69"/>
    </row>
    <row r="16" spans="1:17" ht="66.75" customHeight="1">
      <c r="A16" s="70"/>
      <c r="B16" s="89" t="s">
        <v>143</v>
      </c>
      <c r="C16" s="90" t="s">
        <v>144</v>
      </c>
      <c r="D16" s="91">
        <v>2009</v>
      </c>
      <c r="E16" s="91">
        <v>2011</v>
      </c>
      <c r="F16" s="83">
        <v>610000</v>
      </c>
      <c r="G16" s="83">
        <v>550000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62">
        <f>G16+H16+I16+J16+K16+L16+M16+N16+O16+P16</f>
        <v>550000</v>
      </c>
    </row>
    <row r="17" spans="1:17" ht="14.25">
      <c r="A17" s="74"/>
      <c r="B17" s="93" t="s">
        <v>138</v>
      </c>
      <c r="C17" s="94"/>
      <c r="D17" s="95"/>
      <c r="E17" s="95"/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66"/>
    </row>
    <row r="18" spans="1:17" ht="10.5" customHeight="1">
      <c r="A18" s="78"/>
      <c r="B18" s="93" t="s">
        <v>139</v>
      </c>
      <c r="C18" s="97"/>
      <c r="D18" s="98"/>
      <c r="E18" s="98"/>
      <c r="F18" s="99">
        <v>610000</v>
      </c>
      <c r="G18" s="99">
        <v>550000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9"/>
    </row>
    <row r="19" spans="1:17" ht="111" customHeight="1">
      <c r="A19" s="100"/>
      <c r="B19" s="89" t="s">
        <v>145</v>
      </c>
      <c r="C19" s="101" t="s">
        <v>144</v>
      </c>
      <c r="D19" s="102">
        <v>2010</v>
      </c>
      <c r="E19" s="102">
        <v>2011</v>
      </c>
      <c r="F19" s="103">
        <v>550000</v>
      </c>
      <c r="G19" s="103">
        <v>526140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62">
        <f>G19+H19+I19+J19+K19+L19+M19+N19+O19+P19</f>
        <v>526140</v>
      </c>
    </row>
    <row r="20" spans="1:17" ht="14.25">
      <c r="A20" s="105"/>
      <c r="B20" s="93" t="s">
        <v>138</v>
      </c>
      <c r="C20" s="106"/>
      <c r="D20" s="107"/>
      <c r="E20" s="107"/>
      <c r="F20" s="108">
        <v>0</v>
      </c>
      <c r="G20" s="108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66"/>
    </row>
    <row r="21" spans="1:17" ht="14.25">
      <c r="A21" s="110"/>
      <c r="B21" s="93" t="s">
        <v>139</v>
      </c>
      <c r="C21" s="111"/>
      <c r="D21" s="112"/>
      <c r="E21" s="112"/>
      <c r="F21" s="16">
        <v>550000</v>
      </c>
      <c r="G21" s="16">
        <v>526140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69"/>
    </row>
    <row r="22" spans="1:17" ht="84.75" customHeight="1">
      <c r="A22" s="100"/>
      <c r="B22" s="89" t="s">
        <v>146</v>
      </c>
      <c r="C22" s="101" t="s">
        <v>147</v>
      </c>
      <c r="D22" s="102">
        <v>2010</v>
      </c>
      <c r="E22" s="102">
        <v>2011</v>
      </c>
      <c r="F22" s="103">
        <v>1230413</v>
      </c>
      <c r="G22" s="103">
        <v>794925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62">
        <f>G22+H22+I22+J22+K22+L22+M22+N22+O22+P22</f>
        <v>794925</v>
      </c>
    </row>
    <row r="23" spans="1:17" ht="14.25">
      <c r="A23" s="105"/>
      <c r="B23" s="93" t="s">
        <v>138</v>
      </c>
      <c r="C23" s="106"/>
      <c r="D23" s="107"/>
      <c r="E23" s="107"/>
      <c r="F23" s="108">
        <v>1230413</v>
      </c>
      <c r="G23" s="108">
        <v>794925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66"/>
    </row>
    <row r="24" spans="1:17" ht="14.25">
      <c r="A24" s="110"/>
      <c r="B24" s="93" t="s">
        <v>139</v>
      </c>
      <c r="C24" s="111"/>
      <c r="D24" s="112"/>
      <c r="E24" s="112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69"/>
    </row>
    <row r="25" spans="1:17" ht="63.75">
      <c r="A25" s="105"/>
      <c r="B25" s="89" t="s">
        <v>148</v>
      </c>
      <c r="C25" s="90" t="s">
        <v>144</v>
      </c>
      <c r="D25" s="114">
        <v>2009</v>
      </c>
      <c r="E25" s="114">
        <v>2011</v>
      </c>
      <c r="F25" s="108">
        <v>5600000</v>
      </c>
      <c r="G25" s="108">
        <v>4650000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62">
        <f>G25+H25+I25+J25+K25+L25+M25+N25+O25+P25</f>
        <v>4650000</v>
      </c>
    </row>
    <row r="26" spans="1:17" ht="14.25">
      <c r="A26" s="105"/>
      <c r="B26" s="93" t="s">
        <v>138</v>
      </c>
      <c r="C26" s="94"/>
      <c r="D26" s="114"/>
      <c r="E26" s="114"/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66"/>
    </row>
    <row r="27" spans="1:17" ht="14.25">
      <c r="A27" s="105"/>
      <c r="B27" s="93" t="s">
        <v>139</v>
      </c>
      <c r="C27" s="97"/>
      <c r="D27" s="114"/>
      <c r="E27" s="114"/>
      <c r="F27" s="16">
        <v>5600000</v>
      </c>
      <c r="G27" s="116">
        <v>4650000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9"/>
    </row>
    <row r="28" spans="1:17" ht="51">
      <c r="A28" s="105"/>
      <c r="B28" s="89" t="s">
        <v>149</v>
      </c>
      <c r="C28" s="90" t="s">
        <v>144</v>
      </c>
      <c r="D28" s="114">
        <v>2009</v>
      </c>
      <c r="E28" s="114">
        <v>2011</v>
      </c>
      <c r="F28" s="117">
        <v>3000000</v>
      </c>
      <c r="G28" s="103">
        <v>2600000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62">
        <f>G28+H28+I28+J28+K28+L28+M28+N28+O28+P28</f>
        <v>2600000</v>
      </c>
    </row>
    <row r="29" spans="1:17" ht="14.25">
      <c r="A29" s="105"/>
      <c r="B29" s="93" t="s">
        <v>138</v>
      </c>
      <c r="C29" s="94"/>
      <c r="D29" s="114"/>
      <c r="E29" s="114"/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66"/>
    </row>
    <row r="30" spans="1:17" ht="14.25">
      <c r="A30" s="105"/>
      <c r="B30" s="93" t="s">
        <v>139</v>
      </c>
      <c r="C30" s="97"/>
      <c r="D30" s="114"/>
      <c r="E30" s="114"/>
      <c r="F30" s="16">
        <v>3000000</v>
      </c>
      <c r="G30" s="16">
        <v>2600000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9"/>
    </row>
    <row r="31" spans="1:17" ht="43.5" customHeight="1">
      <c r="A31" s="105"/>
      <c r="B31" s="89" t="s">
        <v>150</v>
      </c>
      <c r="C31" s="90" t="s">
        <v>144</v>
      </c>
      <c r="D31" s="114">
        <v>2009</v>
      </c>
      <c r="E31" s="114">
        <v>2011</v>
      </c>
      <c r="F31" s="117">
        <v>480000</v>
      </c>
      <c r="G31" s="118">
        <v>400000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62">
        <f>G31+H31+I31+J31+K31+L31+M31+N31+O31+P31</f>
        <v>400000</v>
      </c>
    </row>
    <row r="32" spans="1:17" ht="14.25">
      <c r="A32" s="105"/>
      <c r="B32" s="75" t="s">
        <v>138</v>
      </c>
      <c r="C32" s="94"/>
      <c r="D32" s="114"/>
      <c r="E32" s="114"/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66"/>
    </row>
    <row r="33" spans="1:17" ht="16.5" customHeight="1">
      <c r="A33" s="105"/>
      <c r="B33" s="75" t="s">
        <v>139</v>
      </c>
      <c r="C33" s="97"/>
      <c r="D33" s="114"/>
      <c r="E33" s="114"/>
      <c r="F33" s="16">
        <v>480000</v>
      </c>
      <c r="G33" s="16">
        <v>400000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69"/>
    </row>
    <row r="34" spans="1:17" ht="53.25" customHeight="1">
      <c r="A34" s="100"/>
      <c r="B34" s="89" t="s">
        <v>151</v>
      </c>
      <c r="C34" s="90" t="s">
        <v>144</v>
      </c>
      <c r="D34" s="91">
        <v>2009</v>
      </c>
      <c r="E34" s="91">
        <v>2011</v>
      </c>
      <c r="F34" s="83">
        <v>900000</v>
      </c>
      <c r="G34" s="83">
        <v>850000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62">
        <f>G34+H34+I34+J34+K34+L34+M34+N34+O34+P34</f>
        <v>850000</v>
      </c>
    </row>
    <row r="35" spans="1:17" ht="14.25">
      <c r="A35" s="105"/>
      <c r="B35" s="75" t="s">
        <v>138</v>
      </c>
      <c r="C35" s="94"/>
      <c r="D35" s="95"/>
      <c r="E35" s="95"/>
      <c r="F35" s="96">
        <v>0</v>
      </c>
      <c r="G35" s="96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66"/>
    </row>
    <row r="36" spans="1:17" ht="14.25">
      <c r="A36" s="110"/>
      <c r="B36" s="75" t="s">
        <v>139</v>
      </c>
      <c r="C36" s="97"/>
      <c r="D36" s="98"/>
      <c r="E36" s="98"/>
      <c r="F36" s="99">
        <v>900000</v>
      </c>
      <c r="G36" s="99">
        <v>850000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69"/>
    </row>
    <row r="37" spans="1:17" ht="45.75" customHeight="1">
      <c r="A37" s="79" t="s">
        <v>152</v>
      </c>
      <c r="B37" s="80" t="s">
        <v>153</v>
      </c>
      <c r="C37" s="81"/>
      <c r="D37" s="81"/>
      <c r="E37" s="82"/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62">
        <f>G37+H37+I37+J37+K37+L37+M37+N37+O37+P37</f>
        <v>0</v>
      </c>
    </row>
    <row r="38" spans="1:17" ht="14.25">
      <c r="A38" s="84"/>
      <c r="B38" s="85" t="s">
        <v>138</v>
      </c>
      <c r="C38" s="86"/>
      <c r="D38" s="86"/>
      <c r="E38" s="87"/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66"/>
    </row>
    <row r="39" spans="1:17" ht="14.25">
      <c r="A39" s="88"/>
      <c r="B39" s="85" t="s">
        <v>139</v>
      </c>
      <c r="C39" s="86"/>
      <c r="D39" s="86"/>
      <c r="E39" s="87"/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69"/>
    </row>
    <row r="40" spans="1:17" ht="14.25">
      <c r="A40" s="70"/>
      <c r="B40" s="71" t="s">
        <v>154</v>
      </c>
      <c r="C40" s="124"/>
      <c r="D40" s="70"/>
      <c r="E40" s="70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62">
        <f>G40+H40+I40+J40+K40+L40+M40+N40+O40+P40</f>
        <v>0</v>
      </c>
    </row>
    <row r="41" spans="1:17" ht="14.25">
      <c r="A41" s="74"/>
      <c r="B41" s="75" t="s">
        <v>138</v>
      </c>
      <c r="C41" s="126"/>
      <c r="D41" s="74"/>
      <c r="E41" s="74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66"/>
    </row>
    <row r="42" spans="1:17" ht="14.25">
      <c r="A42" s="78"/>
      <c r="B42" s="75" t="s">
        <v>139</v>
      </c>
      <c r="C42" s="128"/>
      <c r="D42" s="129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69"/>
    </row>
    <row r="43" spans="1:17" ht="33" customHeight="1">
      <c r="A43" s="79" t="s">
        <v>155</v>
      </c>
      <c r="B43" s="80" t="s">
        <v>156</v>
      </c>
      <c r="C43" s="81"/>
      <c r="D43" s="81"/>
      <c r="E43" s="82"/>
      <c r="F43" s="61">
        <f>F48+F51</f>
        <v>2980000</v>
      </c>
      <c r="G43" s="61">
        <f aca="true" t="shared" si="8" ref="G43:P43">G48+G51</f>
        <v>324000</v>
      </c>
      <c r="H43" s="61">
        <f t="shared" si="8"/>
        <v>303600</v>
      </c>
      <c r="I43" s="61">
        <f t="shared" si="8"/>
        <v>293200</v>
      </c>
      <c r="J43" s="61">
        <f t="shared" si="8"/>
        <v>283000</v>
      </c>
      <c r="K43" s="61">
        <f t="shared" si="8"/>
        <v>272600</v>
      </c>
      <c r="L43" s="61">
        <f t="shared" si="8"/>
        <v>262200</v>
      </c>
      <c r="M43" s="61">
        <f t="shared" si="8"/>
        <v>252000</v>
      </c>
      <c r="N43" s="61">
        <f t="shared" si="8"/>
        <v>241500</v>
      </c>
      <c r="O43" s="61">
        <f t="shared" si="8"/>
        <v>231000</v>
      </c>
      <c r="P43" s="61">
        <f t="shared" si="8"/>
        <v>160500</v>
      </c>
      <c r="Q43" s="62">
        <f>G43+H43+I43+J43+K43+L43+M43+N43+O43+P43</f>
        <v>2623600</v>
      </c>
    </row>
    <row r="44" spans="1:17" ht="14.25">
      <c r="A44" s="84"/>
      <c r="B44" s="85" t="s">
        <v>138</v>
      </c>
      <c r="C44" s="86"/>
      <c r="D44" s="86"/>
      <c r="E44" s="87"/>
      <c r="F44" s="65">
        <f>F47+F50</f>
        <v>0</v>
      </c>
      <c r="G44" s="65">
        <f aca="true" t="shared" si="9" ref="G44:P44">G47+G50</f>
        <v>0</v>
      </c>
      <c r="H44" s="65">
        <f t="shared" si="9"/>
        <v>0</v>
      </c>
      <c r="I44" s="65">
        <f t="shared" si="9"/>
        <v>0</v>
      </c>
      <c r="J44" s="65">
        <f t="shared" si="9"/>
        <v>0</v>
      </c>
      <c r="K44" s="65">
        <f t="shared" si="9"/>
        <v>0</v>
      </c>
      <c r="L44" s="65">
        <f t="shared" si="9"/>
        <v>0</v>
      </c>
      <c r="M44" s="65">
        <f t="shared" si="9"/>
        <v>0</v>
      </c>
      <c r="N44" s="65">
        <f t="shared" si="9"/>
        <v>0</v>
      </c>
      <c r="O44" s="65">
        <f t="shared" si="9"/>
        <v>0</v>
      </c>
      <c r="P44" s="65">
        <f t="shared" si="9"/>
        <v>0</v>
      </c>
      <c r="Q44" s="66"/>
    </row>
    <row r="45" spans="1:17" ht="14.25">
      <c r="A45" s="88"/>
      <c r="B45" s="85" t="s">
        <v>139</v>
      </c>
      <c r="C45" s="86"/>
      <c r="D45" s="86"/>
      <c r="E45" s="87"/>
      <c r="F45" s="68">
        <f>F46+F51</f>
        <v>2980000</v>
      </c>
      <c r="G45" s="68">
        <f aca="true" t="shared" si="10" ref="G45:P45">G46+G51</f>
        <v>324000</v>
      </c>
      <c r="H45" s="68">
        <f t="shared" si="10"/>
        <v>303600</v>
      </c>
      <c r="I45" s="68">
        <f t="shared" si="10"/>
        <v>293200</v>
      </c>
      <c r="J45" s="68">
        <f t="shared" si="10"/>
        <v>283000</v>
      </c>
      <c r="K45" s="68">
        <f t="shared" si="10"/>
        <v>272600</v>
      </c>
      <c r="L45" s="68">
        <f t="shared" si="10"/>
        <v>262200</v>
      </c>
      <c r="M45" s="68">
        <f t="shared" si="10"/>
        <v>252000</v>
      </c>
      <c r="N45" s="68">
        <f t="shared" si="10"/>
        <v>241500</v>
      </c>
      <c r="O45" s="68">
        <f t="shared" si="10"/>
        <v>231000</v>
      </c>
      <c r="P45" s="68">
        <f t="shared" si="10"/>
        <v>160500</v>
      </c>
      <c r="Q45" s="69"/>
    </row>
    <row r="46" spans="1:17" ht="38.25" customHeight="1">
      <c r="A46" s="70"/>
      <c r="B46" s="89" t="s">
        <v>157</v>
      </c>
      <c r="C46" s="90" t="s">
        <v>144</v>
      </c>
      <c r="D46" s="91">
        <v>2009</v>
      </c>
      <c r="E46" s="91">
        <v>2020</v>
      </c>
      <c r="F46" s="61">
        <v>2750000</v>
      </c>
      <c r="G46" s="131">
        <v>300000</v>
      </c>
      <c r="H46" s="131">
        <v>280000</v>
      </c>
      <c r="I46" s="131">
        <v>270000</v>
      </c>
      <c r="J46" s="131">
        <v>260000</v>
      </c>
      <c r="K46" s="131">
        <v>250000</v>
      </c>
      <c r="L46" s="131">
        <v>240000</v>
      </c>
      <c r="M46" s="131">
        <v>230000</v>
      </c>
      <c r="N46" s="131">
        <v>220000</v>
      </c>
      <c r="O46" s="131">
        <v>210000</v>
      </c>
      <c r="P46" s="131">
        <v>140000</v>
      </c>
      <c r="Q46" s="62">
        <f>G46+H46+I46+J46+K46+L46+M46+N46+O46+P46</f>
        <v>2400000</v>
      </c>
    </row>
    <row r="47" spans="1:17" ht="14.25">
      <c r="A47" s="74"/>
      <c r="B47" s="75" t="s">
        <v>138</v>
      </c>
      <c r="C47" s="94"/>
      <c r="D47" s="95"/>
      <c r="E47" s="95"/>
      <c r="F47" s="65">
        <f>+F50</f>
        <v>0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6"/>
    </row>
    <row r="48" spans="1:17" ht="14.25">
      <c r="A48" s="78"/>
      <c r="B48" s="75" t="s">
        <v>139</v>
      </c>
      <c r="C48" s="97"/>
      <c r="D48" s="98"/>
      <c r="E48" s="98"/>
      <c r="F48" s="68">
        <v>2750000</v>
      </c>
      <c r="G48" s="68">
        <v>300000</v>
      </c>
      <c r="H48" s="68">
        <v>280000</v>
      </c>
      <c r="I48" s="68">
        <v>270000</v>
      </c>
      <c r="J48" s="68">
        <v>260000</v>
      </c>
      <c r="K48" s="68">
        <v>250000</v>
      </c>
      <c r="L48" s="68">
        <v>240000</v>
      </c>
      <c r="M48" s="68">
        <v>230000</v>
      </c>
      <c r="N48" s="68">
        <v>220000</v>
      </c>
      <c r="O48" s="68">
        <v>210000</v>
      </c>
      <c r="P48" s="68">
        <v>140000</v>
      </c>
      <c r="Q48" s="69"/>
    </row>
    <row r="49" spans="1:17" ht="43.5" customHeight="1">
      <c r="A49" s="70"/>
      <c r="B49" s="89" t="s">
        <v>158</v>
      </c>
      <c r="C49" s="90" t="s">
        <v>144</v>
      </c>
      <c r="D49" s="91">
        <v>2010</v>
      </c>
      <c r="E49" s="91">
        <v>2020</v>
      </c>
      <c r="F49" s="61">
        <v>230000</v>
      </c>
      <c r="G49" s="131">
        <v>24000</v>
      </c>
      <c r="H49" s="131">
        <v>23600</v>
      </c>
      <c r="I49" s="131">
        <v>23200</v>
      </c>
      <c r="J49" s="131">
        <v>23000</v>
      </c>
      <c r="K49" s="131">
        <v>22600</v>
      </c>
      <c r="L49" s="131">
        <v>22200</v>
      </c>
      <c r="M49" s="131">
        <v>22000</v>
      </c>
      <c r="N49" s="131">
        <v>21500</v>
      </c>
      <c r="O49" s="131">
        <v>21000</v>
      </c>
      <c r="P49" s="131">
        <v>20500</v>
      </c>
      <c r="Q49" s="62">
        <f>G49+H49+I49+J49+K49+L49+M49+N49+O49+P49</f>
        <v>223600</v>
      </c>
    </row>
    <row r="50" spans="1:17" ht="14.25">
      <c r="A50" s="74"/>
      <c r="B50" s="75" t="s">
        <v>138</v>
      </c>
      <c r="C50" s="94"/>
      <c r="D50" s="95"/>
      <c r="E50" s="9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</row>
    <row r="51" spans="1:17" ht="14.25">
      <c r="A51" s="78"/>
      <c r="B51" s="75" t="s">
        <v>139</v>
      </c>
      <c r="C51" s="97"/>
      <c r="D51" s="98"/>
      <c r="E51" s="98"/>
      <c r="F51" s="68">
        <v>230000</v>
      </c>
      <c r="G51" s="68">
        <v>24000</v>
      </c>
      <c r="H51" s="68">
        <v>23600</v>
      </c>
      <c r="I51" s="68">
        <v>23200</v>
      </c>
      <c r="J51" s="68">
        <v>23000</v>
      </c>
      <c r="K51" s="68">
        <v>22600</v>
      </c>
      <c r="L51" s="68">
        <v>22200</v>
      </c>
      <c r="M51" s="68">
        <v>22000</v>
      </c>
      <c r="N51" s="68">
        <v>21500</v>
      </c>
      <c r="O51" s="68">
        <v>21000</v>
      </c>
      <c r="P51" s="68">
        <v>20500</v>
      </c>
      <c r="Q51" s="69"/>
    </row>
    <row r="52" spans="1:17" ht="72.75" customHeight="1">
      <c r="A52" s="70">
        <v>2</v>
      </c>
      <c r="B52" s="80" t="s">
        <v>159</v>
      </c>
      <c r="C52" s="81"/>
      <c r="D52" s="81"/>
      <c r="E52" s="82"/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32">
        <v>0</v>
      </c>
    </row>
    <row r="53" spans="1:17" ht="14.25">
      <c r="A53" s="74"/>
      <c r="B53" s="75" t="s">
        <v>138</v>
      </c>
      <c r="C53" s="76"/>
      <c r="D53" s="76"/>
      <c r="E53" s="77"/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33"/>
    </row>
    <row r="54" spans="1:17" ht="14.25" customHeight="1">
      <c r="A54" s="78"/>
      <c r="B54" s="75" t="s">
        <v>139</v>
      </c>
      <c r="C54" s="76"/>
      <c r="D54" s="76"/>
      <c r="E54" s="77"/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34"/>
    </row>
    <row r="55" spans="1:17" ht="14.25">
      <c r="A55" s="70"/>
      <c r="B55" s="71" t="s">
        <v>160</v>
      </c>
      <c r="C55" s="124"/>
      <c r="D55" s="70"/>
      <c r="E55" s="70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35"/>
    </row>
    <row r="56" spans="1:17" ht="14.25">
      <c r="A56" s="74"/>
      <c r="B56" s="75" t="s">
        <v>138</v>
      </c>
      <c r="C56" s="126"/>
      <c r="D56" s="74"/>
      <c r="E56" s="74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66"/>
    </row>
    <row r="57" spans="1:17" ht="14.25">
      <c r="A57" s="78"/>
      <c r="B57" s="75" t="s">
        <v>139</v>
      </c>
      <c r="C57" s="128"/>
      <c r="D57" s="129"/>
      <c r="E57" s="129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69"/>
    </row>
    <row r="58" spans="1:17" ht="36.75" customHeight="1">
      <c r="A58" s="70">
        <v>3</v>
      </c>
      <c r="B58" s="80" t="s">
        <v>161</v>
      </c>
      <c r="C58" s="81"/>
      <c r="D58" s="81"/>
      <c r="E58" s="82"/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32">
        <v>0</v>
      </c>
    </row>
    <row r="59" spans="1:17" ht="14.25">
      <c r="A59" s="74"/>
      <c r="B59" s="75" t="s">
        <v>138</v>
      </c>
      <c r="C59" s="76"/>
      <c r="D59" s="76"/>
      <c r="E59" s="77"/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33"/>
    </row>
    <row r="60" spans="1:17" ht="14.25">
      <c r="A60" s="70"/>
      <c r="B60" s="71" t="s">
        <v>160</v>
      </c>
      <c r="C60" s="124"/>
      <c r="D60" s="70"/>
      <c r="E60" s="70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35" t="s">
        <v>119</v>
      </c>
    </row>
    <row r="61" spans="1:17" ht="14.25">
      <c r="A61" s="129"/>
      <c r="B61" s="75" t="s">
        <v>138</v>
      </c>
      <c r="C61" s="128"/>
      <c r="D61" s="129"/>
      <c r="E61" s="129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69"/>
    </row>
    <row r="62" spans="1:17" ht="14.25">
      <c r="A62" s="137"/>
      <c r="B62" s="138"/>
      <c r="C62" s="139"/>
      <c r="D62" s="137"/>
      <c r="E62" s="137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40"/>
    </row>
    <row r="63" spans="1:17" ht="169.5" customHeight="1">
      <c r="A63" s="141" t="s">
        <v>44</v>
      </c>
      <c r="B63" s="142" t="s">
        <v>162</v>
      </c>
      <c r="C63" s="142"/>
      <c r="D63" s="142"/>
      <c r="E63" s="142"/>
      <c r="F63" s="142"/>
      <c r="G63" s="142"/>
      <c r="H63" s="142"/>
      <c r="I63" s="142"/>
      <c r="J63" s="142"/>
      <c r="K63" s="1"/>
      <c r="L63" s="1"/>
      <c r="M63" s="1"/>
      <c r="N63" s="1"/>
      <c r="O63" s="1"/>
      <c r="P63" s="1"/>
      <c r="Q63" s="1"/>
    </row>
  </sheetData>
  <sheetProtection/>
  <mergeCells count="86">
    <mergeCell ref="B63:J63"/>
    <mergeCell ref="A58:A59"/>
    <mergeCell ref="B58:E58"/>
    <mergeCell ref="Q58:Q59"/>
    <mergeCell ref="A60:A61"/>
    <mergeCell ref="C60:C61"/>
    <mergeCell ref="D60:D61"/>
    <mergeCell ref="E60:E61"/>
    <mergeCell ref="Q60:Q61"/>
    <mergeCell ref="A52:A54"/>
    <mergeCell ref="B52:E52"/>
    <mergeCell ref="Q52:Q54"/>
    <mergeCell ref="A55:A57"/>
    <mergeCell ref="C55:C57"/>
    <mergeCell ref="D55:D57"/>
    <mergeCell ref="E55:E57"/>
    <mergeCell ref="Q55:Q57"/>
    <mergeCell ref="A46:A48"/>
    <mergeCell ref="C46:C48"/>
    <mergeCell ref="D46:D48"/>
    <mergeCell ref="E46:E48"/>
    <mergeCell ref="Q46:Q48"/>
    <mergeCell ref="A49:A51"/>
    <mergeCell ref="C49:C51"/>
    <mergeCell ref="D49:D51"/>
    <mergeCell ref="E49:E51"/>
    <mergeCell ref="Q49:Q51"/>
    <mergeCell ref="A40:A42"/>
    <mergeCell ref="C40:C42"/>
    <mergeCell ref="D40:D42"/>
    <mergeCell ref="E40:E42"/>
    <mergeCell ref="Q40:Q42"/>
    <mergeCell ref="A43:A45"/>
    <mergeCell ref="B43:E43"/>
    <mergeCell ref="Q43:Q45"/>
    <mergeCell ref="B44:E44"/>
    <mergeCell ref="B45:E45"/>
    <mergeCell ref="C34:C36"/>
    <mergeCell ref="D34:D36"/>
    <mergeCell ref="E34:E36"/>
    <mergeCell ref="Q34:Q36"/>
    <mergeCell ref="A37:A39"/>
    <mergeCell ref="B37:E37"/>
    <mergeCell ref="Q37:Q39"/>
    <mergeCell ref="B38:E38"/>
    <mergeCell ref="B39:E39"/>
    <mergeCell ref="C28:C30"/>
    <mergeCell ref="D28:D30"/>
    <mergeCell ref="E28:E30"/>
    <mergeCell ref="Q28:Q30"/>
    <mergeCell ref="C31:C33"/>
    <mergeCell ref="D31:D33"/>
    <mergeCell ref="E31:E33"/>
    <mergeCell ref="Q31:Q33"/>
    <mergeCell ref="Q19:Q21"/>
    <mergeCell ref="Q22:Q24"/>
    <mergeCell ref="C25:C27"/>
    <mergeCell ref="D25:D27"/>
    <mergeCell ref="E25:E27"/>
    <mergeCell ref="Q25:Q27"/>
    <mergeCell ref="A13:A15"/>
    <mergeCell ref="B13:E13"/>
    <mergeCell ref="Q13:Q15"/>
    <mergeCell ref="B14:E14"/>
    <mergeCell ref="B15:E15"/>
    <mergeCell ref="A16:A18"/>
    <mergeCell ref="C16:C18"/>
    <mergeCell ref="D16:D18"/>
    <mergeCell ref="E16:E18"/>
    <mergeCell ref="Q16:Q18"/>
    <mergeCell ref="A7:A9"/>
    <mergeCell ref="B7:E7"/>
    <mergeCell ref="Q7:Q9"/>
    <mergeCell ref="B8:E8"/>
    <mergeCell ref="B9:E9"/>
    <mergeCell ref="A10:A12"/>
    <mergeCell ref="Q10:Q12"/>
    <mergeCell ref="H1:P1"/>
    <mergeCell ref="A2:Q2"/>
    <mergeCell ref="A4:A5"/>
    <mergeCell ref="B4:B5"/>
    <mergeCell ref="C4:C5"/>
    <mergeCell ref="D4:E4"/>
    <mergeCell ref="F4:F5"/>
    <mergeCell ref="G4:P4"/>
    <mergeCell ref="Q4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Header>&amp;RZałącznik nr 3
do uchwały nr III/17/10
Rady Miejskiej w Golczewie
z dnia  29 grudnia 2010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Dom</cp:lastModifiedBy>
  <cp:lastPrinted>2014-01-22T23:08:59Z</cp:lastPrinted>
  <dcterms:created xsi:type="dcterms:W3CDTF">2010-10-07T05:45:12Z</dcterms:created>
  <dcterms:modified xsi:type="dcterms:W3CDTF">2014-01-22T23:09:54Z</dcterms:modified>
  <cp:category/>
  <cp:version/>
  <cp:contentType/>
  <cp:contentStatus/>
</cp:coreProperties>
</file>