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3815" windowHeight="66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Arkusz1!$A$1:$N$66</definedName>
  </definedNames>
  <calcPr calcId="125725"/>
</workbook>
</file>

<file path=xl/calcChain.xml><?xml version="1.0" encoding="utf-8"?>
<calcChain xmlns="http://schemas.openxmlformats.org/spreadsheetml/2006/main">
  <c r="D44" i="1"/>
  <c r="E44"/>
  <c r="F44"/>
  <c r="G44"/>
  <c r="H44"/>
  <c r="I44"/>
  <c r="J44"/>
  <c r="K44"/>
  <c r="L44"/>
  <c r="M44"/>
  <c r="N44"/>
  <c r="D43"/>
  <c r="E43"/>
  <c r="F43"/>
  <c r="G43"/>
  <c r="H43"/>
  <c r="I43"/>
  <c r="J43"/>
  <c r="K43"/>
  <c r="L43"/>
  <c r="M43"/>
  <c r="N43"/>
  <c r="E40"/>
  <c r="F40"/>
  <c r="G40"/>
  <c r="H40"/>
  <c r="I40"/>
  <c r="J40"/>
  <c r="K40"/>
  <c r="L40"/>
  <c r="M40"/>
  <c r="N40"/>
  <c r="D40"/>
  <c r="D21"/>
  <c r="E21"/>
  <c r="F21"/>
  <c r="G21"/>
  <c r="H21"/>
  <c r="I21"/>
  <c r="J21"/>
  <c r="K21"/>
  <c r="L21"/>
  <c r="M21"/>
  <c r="N21"/>
  <c r="E20"/>
  <c r="F20"/>
  <c r="G20"/>
  <c r="H20"/>
  <c r="I20"/>
  <c r="J20"/>
  <c r="K20"/>
  <c r="L20"/>
  <c r="M20"/>
  <c r="M25" s="1"/>
  <c r="N20"/>
  <c r="N25" s="1"/>
  <c r="D6"/>
  <c r="E6"/>
  <c r="E16" s="1"/>
  <c r="F6"/>
  <c r="F16" s="1"/>
  <c r="G6"/>
  <c r="G16" s="1"/>
  <c r="H6"/>
  <c r="H16" s="1"/>
  <c r="I6"/>
  <c r="I16" s="1"/>
  <c r="J6"/>
  <c r="J16" s="1"/>
  <c r="K6"/>
  <c r="K16" s="1"/>
  <c r="L6"/>
  <c r="L16" s="1"/>
  <c r="M6"/>
  <c r="M16" s="1"/>
  <c r="N6"/>
  <c r="N16" s="1"/>
  <c r="C44"/>
  <c r="C43"/>
  <c r="C40"/>
  <c r="C41" s="1"/>
  <c r="C6"/>
  <c r="C16" s="1"/>
  <c r="C20" s="1"/>
  <c r="C21"/>
  <c r="I25" l="1"/>
  <c r="I26" s="1"/>
  <c r="F25"/>
  <c r="F26" s="1"/>
  <c r="E25"/>
  <c r="E26" s="1"/>
  <c r="C39"/>
  <c r="C42"/>
  <c r="D16"/>
  <c r="D20" s="1"/>
  <c r="D25" s="1"/>
  <c r="L25"/>
  <c r="L26" s="1"/>
  <c r="K25"/>
  <c r="K26" s="1"/>
  <c r="J25"/>
  <c r="J26" s="1"/>
  <c r="H25"/>
  <c r="H26" s="1"/>
  <c r="G25"/>
  <c r="G26" s="1"/>
  <c r="N26"/>
  <c r="M26"/>
  <c r="C25"/>
  <c r="C29" s="1"/>
  <c r="D26" l="1"/>
  <c r="D41" s="1"/>
  <c r="D42" s="1"/>
  <c r="N29"/>
  <c r="N41"/>
  <c r="N42" s="1"/>
  <c r="M29"/>
  <c r="M41"/>
  <c r="M42" s="1"/>
  <c r="L29"/>
  <c r="L41"/>
  <c r="L42" s="1"/>
  <c r="K29"/>
  <c r="K41"/>
  <c r="K42" s="1"/>
  <c r="J29"/>
  <c r="J41"/>
  <c r="J42" s="1"/>
  <c r="I29"/>
  <c r="I41"/>
  <c r="I42" s="1"/>
  <c r="H29"/>
  <c r="H41"/>
  <c r="H42" s="1"/>
  <c r="G29"/>
  <c r="G41"/>
  <c r="G42" s="1"/>
  <c r="F29"/>
  <c r="F41"/>
  <c r="F42" s="1"/>
  <c r="E29"/>
  <c r="E41"/>
  <c r="E42" s="1"/>
  <c r="D29" l="1"/>
</calcChain>
</file>

<file path=xl/sharedStrings.xml><?xml version="1.0" encoding="utf-8"?>
<sst xmlns="http://schemas.openxmlformats.org/spreadsheetml/2006/main" count="161" uniqueCount="127">
  <si>
    <t>Wynik budżetu po wykonaniu wydatków bieżących (bez obsługi długu) (1-2)</t>
  </si>
  <si>
    <t>Nadwyżka budżetowa z lat ubiegłych plus wolne środki, zgodnie z art. 217 ufp, w tym</t>
  </si>
  <si>
    <t>Spłata i obsługa długu, z tego:</t>
  </si>
  <si>
    <t>Inne rozchody (bez spłaty długu np. udzielane pożyczki)</t>
  </si>
  <si>
    <t>Środki do dyspozycji na wydatki majątkowe (6-7-8)</t>
  </si>
  <si>
    <t/>
  </si>
  <si>
    <t>14</t>
  </si>
  <si>
    <t>15</t>
  </si>
  <si>
    <t>Wydatki bieżące razem (2 + 7b)</t>
  </si>
  <si>
    <t>Wydatki ogółem (10+19)</t>
  </si>
  <si>
    <t>Wynik budżetu (1 - 20)</t>
  </si>
  <si>
    <t>Przychody budżetu</t>
  </si>
  <si>
    <t>Rozchody budżetu (7a + 8)</t>
  </si>
  <si>
    <t xml:space="preserve">  dochody bieżące</t>
  </si>
  <si>
    <t xml:space="preserve">  dochody majątkowe, w tym:</t>
  </si>
  <si>
    <t xml:space="preserve">  z tytułu gwarancji i poręczeń, w tym:</t>
  </si>
  <si>
    <t xml:space="preserve">  wydatki bieżące na obsługę długu</t>
  </si>
  <si>
    <t xml:space="preserve">  wydatki majątkowe objęte limitem art. 226 ust. 4 ufp</t>
  </si>
  <si>
    <t>a )</t>
  </si>
  <si>
    <t>b )</t>
  </si>
  <si>
    <t>c )</t>
  </si>
  <si>
    <t>10.</t>
  </si>
  <si>
    <t>a)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</si>
  <si>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</si>
  <si>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</si>
  <si>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</si>
  <si>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</si>
  <si>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</si>
  <si>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</si>
  <si>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</si>
  <si>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</si>
  <si>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</si>
  <si>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</si>
  <si>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</si>
  <si>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</si>
  <si>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</si>
  <si>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</si>
  <si>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</si>
  <si>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</si>
  <si>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</si>
  <si>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</si>
  <si>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</si>
  <si>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</si>
  <si>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</si>
  <si>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</si>
  <si>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</si>
  <si>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</si>
  <si>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</si>
  <si>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</si>
  <si>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</si>
  <si>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</si>
  <si>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</si>
  <si>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</si>
  <si>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</si>
  <si>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</si>
  <si>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</si>
  <si>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</si>
  <si>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</si>
  <si>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</si>
  <si>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</si>
  <si>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</si>
  <si>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 xml:space="preserve">  rozchody z tytułu spłaty rat kapitałowych oraz wykupu 
  papierów wartościowych</t>
  </si>
  <si>
    <t xml:space="preserve">  kwota wyłączeń z art. 243 ust. 3 pkt 1 ufp oraz z art. 170 
  ust. 3 sufp przypadająca na dany rok budżetowy</t>
  </si>
  <si>
    <t>Poz. 1 jest sumą pozycji 1a+1b.</t>
  </si>
  <si>
    <t>Kwota wykazana w tej pozycji musi być zgodna z kwotą wykazaną w załączniku przedsięwzięć.</t>
  </si>
  <si>
    <t>W pozycji podaje się kwotę, o której mowa w art. 244 ufp.</t>
  </si>
  <si>
    <t>Poz. 17-18 są wypełniane tylko do roku 2013 włącznie.</t>
  </si>
  <si>
    <t>Poz. 2 nie musi być sumą podpozycji. Pozycja powinna zawierać też spłatę zobowiązań wymagalnych z lat ubiegłych stanowiących wydatki bieżące, o ile takie powstały</t>
  </si>
  <si>
    <t>W tej pozycji należy wykazać wynagrodzenie ze wszystkich tytułów, a nie tylko wynagrodzenia ze stosunku o pracę.</t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</si>
  <si>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</si>
  <si>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</si>
  <si>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Pozycja powinna zawierać też spłatę zobowiązań wymagalnych z lat ubiegłych stanowiących wydatki majątkowe, o ile takie powstały.</t>
  </si>
  <si>
    <t>Wszystkie kredyty i pożyczki oraz emitowane papiery wartościowe, z wyjątkiem art. 89 ust. 1 pkt 1 i 3 ufp.</t>
  </si>
  <si>
    <t>Wynik finansowy budżetu jest odmienną pozycją niż wynik budżetu w tradycyjnym rozumieniu (dochody- wydatki) gdyż do wyniku finansowego budżetu włączono także przychody i rozchody.</t>
  </si>
  <si>
    <t>Skrót sufp oznacza ustawę z dnia 30 czerwca 2005 r. o finansach publicznych (Dz.U. Nr 249. poz. 2104, z poźń. zm.).</t>
  </si>
  <si>
    <t>W pozycji tej pokazuje się wartość wynikającą z obliczeń przeprowadzonych dla lewej strony wzoru, określonego w art. 243 ufp.</t>
  </si>
  <si>
    <t>W pozycji tej pokazuje się wartość wynikającą z obliczeń przeprowadzonych dla prawej strony wzoru określonego w art. 243 ufp.</t>
  </si>
  <si>
    <t>W pozycji 16 należy wyliczyć lewą stronę wzoru z uwzględnieniem pozycji 14 i porównać z prawą stroną wzoru wyliczoną w poz. 15, co pozwoli określić czy został spełniony warunek art. 243 ufp</t>
  </si>
  <si>
    <t>W pozycjach 17 i 18 nie uwzględnia się zobowiązań związku współtworzonego przez jednostkę samorządu terytorialnego.</t>
  </si>
  <si>
    <t>Wartości przyjęte w wieloletniej prognozie finansowej i budżecie jednostki samorządu terytorialnego powinny być zgodne co najmniej w zakresie wyniku budżetu i związanych z nim kwot przychodów i rozchodów oraz długu jednostki samorządu terytorialnego. Ponadto uchwała budżetowa określa wydatki na realizowane przedsięwzięcia w wysokości umożliwiającej ich terminowe zakończenie</t>
  </si>
  <si>
    <t>W pozycji tej należy podać łączną kwotę długu na koniec roku budżetowego z wszystkich tytułów dłużnych i elementów wpływających na dług m.in. zobowiązania wymagalne, umorzenia pożyczek, zmiany kursowe. Natomiast w objaśnieniach należałoby wykazać m.in. kwotę umorzeń pożyczek otrzymanych przez JST, zmianę kwoty długu na skutek różnic kursowych.</t>
  </si>
  <si>
    <t>Wyszczególnienie</t>
  </si>
  <si>
    <t>Lp.</t>
  </si>
  <si>
    <r>
      <t xml:space="preserve">_________________________________________
        </t>
    </r>
    <r>
      <rPr>
        <i/>
        <sz val="8"/>
        <rFont val="Arial CE"/>
        <family val="2"/>
        <charset val="238"/>
      </rPr>
      <t>(pieczęć  j.s.t.)</t>
    </r>
  </si>
  <si>
    <t>2011 r.</t>
  </si>
  <si>
    <t>2012 r.</t>
  </si>
  <si>
    <t>2013 r.</t>
  </si>
  <si>
    <t>2014 r.</t>
  </si>
  <si>
    <t xml:space="preserve">  -  ze sprzedaży majątku</t>
  </si>
  <si>
    <t xml:space="preserve">   - gwarancje i poręczenia podlegające wyłączeniu z 
    limitów spłaty zobowiązań z art. 243 ufp/169sufp</t>
  </si>
  <si>
    <r>
      <t>Dochody ogółem</t>
    </r>
    <r>
      <rPr>
        <b/>
        <vertAlign val="superscript"/>
        <sz val="10"/>
        <color theme="1"/>
        <rFont val="Arial"/>
        <family val="2"/>
        <charset val="238"/>
      </rPr>
      <t>2)</t>
    </r>
    <r>
      <rPr>
        <b/>
        <sz val="10"/>
        <color theme="1"/>
        <rFont val="Arial"/>
        <family val="2"/>
        <charset val="238"/>
      </rPr>
      <t>, z tego:</t>
    </r>
  </si>
  <si>
    <r>
      <t xml:space="preserve">  na wynagrodzenia i składki od nich naliczane</t>
    </r>
    <r>
      <rPr>
        <vertAlign val="superscript"/>
        <sz val="10"/>
        <color theme="1"/>
        <rFont val="Arial"/>
        <family val="2"/>
        <charset val="238"/>
      </rPr>
      <t>4)</t>
    </r>
  </si>
  <si>
    <r>
      <t xml:space="preserve">  związane z funkcjonowaniem organów JST</t>
    </r>
    <r>
      <rPr>
        <vertAlign val="superscript"/>
        <sz val="10"/>
        <color theme="1"/>
        <rFont val="Arial"/>
        <family val="2"/>
        <charset val="238"/>
      </rPr>
      <t>5)</t>
    </r>
  </si>
  <si>
    <r>
      <t>Inne przychody niezwiązane z zaciągnięciem długu</t>
    </r>
    <r>
      <rPr>
        <b/>
        <vertAlign val="superscript"/>
        <sz val="10"/>
        <color theme="1"/>
        <rFont val="Arial"/>
        <family val="2"/>
        <charset val="238"/>
      </rPr>
      <t>7)</t>
    </r>
  </si>
  <si>
    <r>
      <t>Wydatki majątkowe</t>
    </r>
    <r>
      <rPr>
        <b/>
        <vertAlign val="superscript"/>
        <sz val="10"/>
        <color theme="1"/>
        <rFont val="Arial"/>
        <family val="2"/>
        <charset val="238"/>
      </rPr>
      <t>8)</t>
    </r>
    <r>
      <rPr>
        <b/>
        <sz val="10"/>
        <color theme="1"/>
        <rFont val="Arial"/>
        <family val="2"/>
        <charset val="238"/>
      </rPr>
      <t>, w tym:</t>
    </r>
  </si>
  <si>
    <r>
      <t>Przychody (kredyty, pożyczki, emisje obligacji)</t>
    </r>
    <r>
      <rPr>
        <b/>
        <vertAlign val="superscript"/>
        <sz val="10"/>
        <color theme="1"/>
        <rFont val="Arial"/>
        <family val="2"/>
        <charset val="238"/>
      </rPr>
      <t>9)</t>
    </r>
  </si>
  <si>
    <r>
      <t>Wynik finansowy budżetu (9-10+11)</t>
    </r>
    <r>
      <rPr>
        <b/>
        <vertAlign val="superscript"/>
        <sz val="10"/>
        <color theme="1"/>
        <rFont val="Arial"/>
        <family val="2"/>
        <charset val="238"/>
      </rPr>
      <t>10)</t>
    </r>
  </si>
  <si>
    <r>
      <t>Kwota długu</t>
    </r>
    <r>
      <rPr>
        <b/>
        <vertAlign val="superscript"/>
        <sz val="10"/>
        <color theme="1"/>
        <rFont val="Arial"/>
        <family val="2"/>
        <charset val="238"/>
      </rPr>
      <t>11)</t>
    </r>
    <r>
      <rPr>
        <b/>
        <sz val="10"/>
        <color theme="1"/>
        <rFont val="Arial"/>
        <family val="2"/>
        <charset val="238"/>
      </rPr>
      <t>, w tym:</t>
    </r>
  </si>
  <si>
    <r>
      <t xml:space="preserve">  łączna kwota wyłączeń z art. 243 ust. 3 pkt 1 ufp oraz
  z art. 170 ust. 3 sufp</t>
    </r>
    <r>
      <rPr>
        <vertAlign val="superscript"/>
        <sz val="10"/>
        <color theme="1"/>
        <rFont val="Arial"/>
        <family val="2"/>
        <charset val="238"/>
      </rPr>
      <t>12)</t>
    </r>
  </si>
  <si>
    <r>
      <t>Kwota zobowiązań związku współtworzonego przez jst przypadających do spłaty w danym roku budżetowym podlegające doliczeniu zgodnie z art. 244 ufp</t>
    </r>
    <r>
      <rPr>
        <b/>
        <vertAlign val="superscript"/>
        <sz val="10"/>
        <color theme="1"/>
        <rFont val="Arial"/>
        <family val="2"/>
        <charset val="238"/>
      </rPr>
      <t>13)</t>
    </r>
  </si>
  <si>
    <r>
      <t>Planowana łączna kwota spłaty zobowiązań /dochody ogółem -max 15% z art. 169 sufp</t>
    </r>
    <r>
      <rPr>
        <b/>
        <vertAlign val="superscript"/>
        <sz val="10"/>
        <color theme="1"/>
        <rFont val="Arial"/>
        <family val="2"/>
        <charset val="238"/>
      </rPr>
      <t>17)</t>
    </r>
  </si>
  <si>
    <r>
      <t>Zadłużenie/dochody ogółem (13 –13a):1) - max 60% z art. 170 sufp</t>
    </r>
    <r>
      <rPr>
        <b/>
        <vertAlign val="superscript"/>
        <sz val="10"/>
        <color theme="1"/>
        <rFont val="Arial"/>
        <family val="2"/>
        <charset val="238"/>
      </rPr>
      <t>18)</t>
    </r>
  </si>
  <si>
    <t>d )</t>
  </si>
  <si>
    <r>
      <t>Wydatki bieżące</t>
    </r>
    <r>
      <rPr>
        <b/>
        <vertAlign val="superscript"/>
        <sz val="10"/>
        <color theme="1"/>
        <rFont val="Arial"/>
        <family val="2"/>
        <charset val="238"/>
      </rPr>
      <t>3)</t>
    </r>
    <r>
      <rPr>
        <b/>
        <sz val="10"/>
        <color theme="1"/>
        <rFont val="Arial"/>
        <family val="2"/>
        <charset val="238"/>
      </rPr>
      <t xml:space="preserve"> (bez odsetek i prowizji od: kredytów i pożyczek oraz wyemitowanych papierów wartościowych),
w tym:</t>
    </r>
  </si>
  <si>
    <t xml:space="preserve"> -  nadwyżka budżetowa z lat ubiegłych plus wolne środki, 
    zgodnie z art. 217 ufp, angażowane na pokrycie 
    deficytu budżetu roku bieżącego</t>
  </si>
  <si>
    <t>* kwoty w poz.: 1, 1a, 1c, 2, 2c, 2d, 7, 7a, 7b, 11, 13, 13a, 13b,14, 15 oraz 16-18 (komórki oznaczone kolorem niebieskim) należy wykazać w całym okresie, na który zaciągnięto oraz planuje się zaciągnąć zobowiązania</t>
  </si>
  <si>
    <r>
      <t xml:space="preserve">** powinna zostać spełniona zależność odnośnie lewej strony wzoru po uwzględnieniu poz. 14 w stosunku do prawej strony wzoru - </t>
    </r>
    <r>
      <rPr>
        <b/>
        <sz val="10"/>
        <rFont val="Arial"/>
        <family val="2"/>
        <charset val="238"/>
      </rPr>
      <t>niewłaściwe skreślić**</t>
    </r>
  </si>
  <si>
    <t>Środki do dyspozycji (3+4+5) na  (7+8+9)</t>
  </si>
  <si>
    <t>X</t>
  </si>
  <si>
    <r>
      <t xml:space="preserve">  wydatki bieżące objęte limitem art. 226 ust. 4 ufp</t>
    </r>
    <r>
      <rPr>
        <vertAlign val="superscript"/>
        <sz val="10"/>
        <color theme="1"/>
        <rFont val="Arial"/>
        <family val="2"/>
        <charset val="238"/>
      </rPr>
      <t>6)</t>
    </r>
  </si>
  <si>
    <r>
      <t>Planowana łączna kwota spłaty zobowiązań</t>
    </r>
    <r>
      <rPr>
        <b/>
        <vertAlign val="superscript"/>
        <sz val="10"/>
        <color theme="1"/>
        <rFont val="Arial"/>
        <family val="2"/>
        <charset val="238"/>
      </rPr>
      <t>14)</t>
    </r>
  </si>
  <si>
    <r>
      <t xml:space="preserve">  maksymalny dopuszczalny wskaźnik spłaty z art. 243 ufp</t>
    </r>
    <r>
      <rPr>
        <vertAlign val="superscript"/>
        <sz val="10"/>
        <color theme="1"/>
        <rFont val="Arial"/>
        <family val="2"/>
        <charset val="238"/>
      </rPr>
      <t>15)</t>
    </r>
  </si>
  <si>
    <r>
      <t xml:space="preserve">Spełnienie wskaźnika spłaty z art. 243 ufp po uwzględnieniu art. 244 ufp </t>
    </r>
    <r>
      <rPr>
        <b/>
        <vertAlign val="superscript"/>
        <sz val="10"/>
        <color theme="1"/>
        <rFont val="Arial"/>
        <family val="2"/>
        <charset val="238"/>
      </rPr>
      <t>16)</t>
    </r>
  </si>
  <si>
    <t>2015 r.</t>
  </si>
  <si>
    <t>2016 r.</t>
  </si>
  <si>
    <t>2017 r.</t>
  </si>
  <si>
    <t>2018 r.</t>
  </si>
  <si>
    <t>2019 r.</t>
  </si>
  <si>
    <t>2020 r.</t>
  </si>
  <si>
    <t xml:space="preserve"> </t>
  </si>
  <si>
    <t>NIE</t>
  </si>
  <si>
    <t>TAK</t>
  </si>
  <si>
    <t>x</t>
  </si>
  <si>
    <t xml:space="preserve">Potencjalne spłaty udzielonych gwarancji i poręczeń    </t>
  </si>
  <si>
    <t>24.</t>
  </si>
  <si>
    <r>
      <t>Wieloletnia prognoza finansowa</t>
    </r>
    <r>
      <rPr>
        <b/>
        <vertAlign val="superscript"/>
        <sz val="12"/>
        <rFont val="Arial"/>
        <family val="2"/>
        <charset val="238"/>
      </rPr>
      <t xml:space="preserve"> 1)</t>
    </r>
    <r>
      <rPr>
        <b/>
        <sz val="12"/>
        <rFont val="Arial"/>
        <family val="2"/>
        <charset val="238"/>
      </rPr>
      <t xml:space="preserve">
 Gminy Golczewo
na lata 2011 - 2022</t>
    </r>
  </si>
  <si>
    <t>7.36%</t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</si>
</sst>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7" fillId="0" borderId="0" xfId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1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10" fontId="11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right" vertical="top" wrapText="1"/>
    </xf>
    <xf numFmtId="4" fontId="1" fillId="3" borderId="1" xfId="0" applyNumberFormat="1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0" fontId="16" fillId="0" borderId="0" xfId="0" applyFont="1" applyAlignment="1">
      <alignment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0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3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2">
    <cellStyle name="Normalny" xfId="0" builtinId="0"/>
    <cellStyle name="Normalny_Prognoza i kredyty-tabele 2003" xfId="1"/>
  </cellStyles>
  <dxfs count="0"/>
  <tableStyles count="0" defaultTableStyle="TableStyleMedium9" defaultPivotStyle="PivotStyleLight16"/>
  <colors>
    <mruColors>
      <color rgb="FFFF5A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Layout" topLeftCell="C1" zoomScaleNormal="100" workbookViewId="0">
      <selection activeCell="E40" sqref="E40"/>
    </sheetView>
  </sheetViews>
  <sheetFormatPr defaultRowHeight="14.25"/>
  <cols>
    <col min="1" max="1" width="5.5" style="1" customWidth="1"/>
    <col min="2" max="2" width="25.75" customWidth="1"/>
    <col min="3" max="3" width="11.75" customWidth="1"/>
    <col min="4" max="4" width="12.25" customWidth="1"/>
    <col min="5" max="5" width="11.75" customWidth="1"/>
    <col min="6" max="6" width="11.25" customWidth="1"/>
    <col min="7" max="7" width="11.625" customWidth="1"/>
    <col min="8" max="8" width="12.125" customWidth="1"/>
    <col min="9" max="9" width="11.5" customWidth="1"/>
    <col min="10" max="10" width="11.25" customWidth="1"/>
    <col min="11" max="11" width="11.5" customWidth="1"/>
    <col min="12" max="12" width="11.25" customWidth="1"/>
    <col min="13" max="13" width="12.125" customWidth="1"/>
    <col min="14" max="14" width="12.375" customWidth="1"/>
  </cols>
  <sheetData>
    <row r="1" spans="1:14" ht="38.25" customHeight="1">
      <c r="A1" s="50" t="s">
        <v>83</v>
      </c>
      <c r="B1" s="50"/>
    </row>
    <row r="2" spans="1:14" ht="6.75" customHeight="1">
      <c r="B2" s="4"/>
      <c r="C2" s="49" t="s">
        <v>119</v>
      </c>
      <c r="D2" s="49"/>
    </row>
    <row r="3" spans="1:14" ht="75.75" customHeight="1">
      <c r="A3" s="52" t="s">
        <v>125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5" spans="1:14">
      <c r="A5" s="5" t="s">
        <v>82</v>
      </c>
      <c r="B5" s="5" t="s">
        <v>81</v>
      </c>
      <c r="C5" s="6" t="s">
        <v>84</v>
      </c>
      <c r="D5" s="5" t="s">
        <v>85</v>
      </c>
      <c r="E5" s="5" t="s">
        <v>86</v>
      </c>
      <c r="F5" s="6" t="s">
        <v>87</v>
      </c>
      <c r="G5" s="6" t="s">
        <v>113</v>
      </c>
      <c r="H5" s="6" t="s">
        <v>114</v>
      </c>
      <c r="I5" s="6" t="s">
        <v>115</v>
      </c>
      <c r="J5" s="6" t="s">
        <v>116</v>
      </c>
      <c r="K5" s="6" t="s">
        <v>117</v>
      </c>
      <c r="L5" s="5" t="s">
        <v>118</v>
      </c>
      <c r="M5" s="5">
        <v>2021</v>
      </c>
      <c r="N5" s="6">
        <v>2022</v>
      </c>
    </row>
    <row r="6" spans="1:14" s="2" customFormat="1">
      <c r="A6" s="7" t="s">
        <v>36</v>
      </c>
      <c r="B6" s="8" t="s">
        <v>90</v>
      </c>
      <c r="C6" s="32">
        <f>C7+C8</f>
        <v>21381926.579999998</v>
      </c>
      <c r="D6" s="32">
        <f t="shared" ref="D6:N6" si="0">D7+D8</f>
        <v>17780000</v>
      </c>
      <c r="E6" s="32">
        <f t="shared" si="0"/>
        <v>17700000</v>
      </c>
      <c r="F6" s="32">
        <f t="shared" si="0"/>
        <v>17550000</v>
      </c>
      <c r="G6" s="32">
        <f t="shared" si="0"/>
        <v>17710000</v>
      </c>
      <c r="H6" s="32">
        <f t="shared" si="0"/>
        <v>17950000</v>
      </c>
      <c r="I6" s="32">
        <f t="shared" si="0"/>
        <v>18220000</v>
      </c>
      <c r="J6" s="32">
        <f t="shared" si="0"/>
        <v>18340000</v>
      </c>
      <c r="K6" s="32">
        <f t="shared" si="0"/>
        <v>18660000</v>
      </c>
      <c r="L6" s="32">
        <f t="shared" si="0"/>
        <v>18380000</v>
      </c>
      <c r="M6" s="32">
        <f t="shared" si="0"/>
        <v>18400000</v>
      </c>
      <c r="N6" s="32">
        <f t="shared" si="0"/>
        <v>17330000</v>
      </c>
    </row>
    <row r="7" spans="1:14" s="2" customFormat="1">
      <c r="A7" s="9" t="s">
        <v>18</v>
      </c>
      <c r="B7" s="10" t="s">
        <v>13</v>
      </c>
      <c r="C7" s="32">
        <v>14751976.58</v>
      </c>
      <c r="D7" s="32">
        <v>15030000</v>
      </c>
      <c r="E7" s="32">
        <v>15300000</v>
      </c>
      <c r="F7" s="32">
        <v>15550000</v>
      </c>
      <c r="G7" s="32">
        <v>15710000</v>
      </c>
      <c r="H7" s="32">
        <v>15950000</v>
      </c>
      <c r="I7" s="32">
        <v>16220000</v>
      </c>
      <c r="J7" s="32">
        <v>16340000</v>
      </c>
      <c r="K7" s="32">
        <v>16660000</v>
      </c>
      <c r="L7" s="32">
        <v>16880000</v>
      </c>
      <c r="M7" s="32">
        <v>16900000</v>
      </c>
      <c r="N7" s="32">
        <v>15830000</v>
      </c>
    </row>
    <row r="8" spans="1:14" s="2" customFormat="1">
      <c r="A8" s="9" t="s">
        <v>19</v>
      </c>
      <c r="B8" s="11" t="s">
        <v>14</v>
      </c>
      <c r="C8" s="33">
        <v>6629950</v>
      </c>
      <c r="D8" s="33">
        <v>2750000</v>
      </c>
      <c r="E8" s="33">
        <v>2400000</v>
      </c>
      <c r="F8" s="33">
        <v>2000000</v>
      </c>
      <c r="G8" s="33">
        <v>2000000</v>
      </c>
      <c r="H8" s="33">
        <v>2000000</v>
      </c>
      <c r="I8" s="33">
        <v>2000000</v>
      </c>
      <c r="J8" s="33">
        <v>2000000</v>
      </c>
      <c r="K8" s="33">
        <v>2000000</v>
      </c>
      <c r="L8" s="33">
        <v>1500000</v>
      </c>
      <c r="M8" s="33">
        <v>1500000</v>
      </c>
      <c r="N8" s="33">
        <v>1500000</v>
      </c>
    </row>
    <row r="9" spans="1:14" s="2" customFormat="1">
      <c r="A9" s="9"/>
      <c r="B9" s="11" t="s">
        <v>88</v>
      </c>
      <c r="C9" s="32">
        <v>450000</v>
      </c>
      <c r="D9" s="32">
        <v>550000</v>
      </c>
      <c r="E9" s="32">
        <v>600000</v>
      </c>
      <c r="F9" s="32">
        <v>650000</v>
      </c>
      <c r="G9" s="32">
        <v>650000</v>
      </c>
      <c r="H9" s="32">
        <v>500000</v>
      </c>
      <c r="I9" s="32">
        <v>500000</v>
      </c>
      <c r="J9" s="32">
        <v>500000</v>
      </c>
      <c r="K9" s="32">
        <v>500000</v>
      </c>
      <c r="L9" s="32">
        <v>500000</v>
      </c>
      <c r="M9" s="32">
        <v>500000</v>
      </c>
      <c r="N9" s="32">
        <v>500000</v>
      </c>
    </row>
    <row r="10" spans="1:14" s="2" customFormat="1" ht="51" customHeight="1">
      <c r="A10" s="7" t="s">
        <v>37</v>
      </c>
      <c r="B10" s="8" t="s">
        <v>103</v>
      </c>
      <c r="C10" s="32">
        <v>14990204.09</v>
      </c>
      <c r="D10" s="32">
        <v>14710000</v>
      </c>
      <c r="E10" s="32">
        <v>14720000</v>
      </c>
      <c r="F10" s="32">
        <v>14750000</v>
      </c>
      <c r="G10" s="32">
        <v>14760000</v>
      </c>
      <c r="H10" s="32">
        <v>14780000</v>
      </c>
      <c r="I10" s="32">
        <v>14800000</v>
      </c>
      <c r="J10" s="32">
        <v>14810000</v>
      </c>
      <c r="K10" s="32">
        <v>14830000</v>
      </c>
      <c r="L10" s="32">
        <v>14850000</v>
      </c>
      <c r="M10" s="32">
        <v>14900000</v>
      </c>
      <c r="N10" s="32">
        <v>14910000</v>
      </c>
    </row>
    <row r="11" spans="1:14" s="2" customFormat="1" ht="27">
      <c r="A11" s="9" t="s">
        <v>18</v>
      </c>
      <c r="B11" s="11" t="s">
        <v>91</v>
      </c>
      <c r="C11" s="33">
        <v>6883922</v>
      </c>
      <c r="D11" s="33">
        <v>6940000</v>
      </c>
      <c r="E11" s="33">
        <v>6960000</v>
      </c>
      <c r="F11" s="33">
        <v>6980000</v>
      </c>
      <c r="G11" s="33">
        <v>6990000</v>
      </c>
      <c r="H11" s="33">
        <v>6995000</v>
      </c>
      <c r="I11" s="33">
        <v>7008000</v>
      </c>
      <c r="J11" s="33">
        <v>7020000</v>
      </c>
      <c r="K11" s="33">
        <v>7022000</v>
      </c>
      <c r="L11" s="33">
        <v>7028000</v>
      </c>
      <c r="M11" s="33">
        <v>7035000</v>
      </c>
      <c r="N11" s="33">
        <v>7040000</v>
      </c>
    </row>
    <row r="12" spans="1:14" s="2" customFormat="1" ht="27">
      <c r="A12" s="9" t="s">
        <v>19</v>
      </c>
      <c r="B12" s="11" t="s">
        <v>92</v>
      </c>
      <c r="C12" s="33">
        <v>1895821</v>
      </c>
      <c r="D12" s="33">
        <v>1896000</v>
      </c>
      <c r="E12" s="33">
        <v>1899000</v>
      </c>
      <c r="F12" s="33">
        <v>1905000</v>
      </c>
      <c r="G12" s="33">
        <v>1910000</v>
      </c>
      <c r="H12" s="33">
        <v>1915000</v>
      </c>
      <c r="I12" s="33">
        <v>1918000</v>
      </c>
      <c r="J12" s="33">
        <v>1920000</v>
      </c>
      <c r="K12" s="33">
        <v>1921000</v>
      </c>
      <c r="L12" s="33">
        <v>1924000</v>
      </c>
      <c r="M12" s="33">
        <v>1928000</v>
      </c>
      <c r="N12" s="33">
        <v>1930000</v>
      </c>
    </row>
    <row r="13" spans="1:14" s="2" customFormat="1" ht="25.5">
      <c r="A13" s="9" t="s">
        <v>20</v>
      </c>
      <c r="B13" s="11" t="s">
        <v>15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s="2" customFormat="1" ht="60.75" customHeight="1">
      <c r="A14" s="19"/>
      <c r="B14" s="20" t="s">
        <v>89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s="2" customFormat="1" ht="37.5" customHeight="1">
      <c r="A15" s="19" t="s">
        <v>102</v>
      </c>
      <c r="B15" s="21" t="s">
        <v>109</v>
      </c>
      <c r="C15" s="33">
        <v>893115.3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s="2" customFormat="1" ht="51.75" customHeight="1">
      <c r="A16" s="22" t="s">
        <v>38</v>
      </c>
      <c r="B16" s="16" t="s">
        <v>0</v>
      </c>
      <c r="C16" s="29">
        <f>C6-C10</f>
        <v>6391722.4899999984</v>
      </c>
      <c r="D16" s="29">
        <f t="shared" ref="D16:N16" si="1">D6-D10</f>
        <v>3070000</v>
      </c>
      <c r="E16" s="29">
        <f t="shared" si="1"/>
        <v>2980000</v>
      </c>
      <c r="F16" s="29">
        <f t="shared" si="1"/>
        <v>2800000</v>
      </c>
      <c r="G16" s="29">
        <f t="shared" si="1"/>
        <v>2950000</v>
      </c>
      <c r="H16" s="29">
        <f t="shared" si="1"/>
        <v>3170000</v>
      </c>
      <c r="I16" s="29">
        <f t="shared" si="1"/>
        <v>3420000</v>
      </c>
      <c r="J16" s="29">
        <f t="shared" si="1"/>
        <v>3530000</v>
      </c>
      <c r="K16" s="29">
        <f t="shared" si="1"/>
        <v>3830000</v>
      </c>
      <c r="L16" s="29">
        <f t="shared" si="1"/>
        <v>3530000</v>
      </c>
      <c r="M16" s="29">
        <f t="shared" si="1"/>
        <v>3500000</v>
      </c>
      <c r="N16" s="29">
        <f t="shared" si="1"/>
        <v>2420000</v>
      </c>
    </row>
    <row r="17" spans="1:14" s="2" customFormat="1" ht="50.25" customHeight="1">
      <c r="A17" s="22" t="s">
        <v>39</v>
      </c>
      <c r="B17" s="16" t="s">
        <v>1</v>
      </c>
      <c r="C17" s="29">
        <v>3245133.37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1:14" s="2" customFormat="1" ht="76.5" customHeight="1">
      <c r="A18" s="19"/>
      <c r="B18" s="17" t="s">
        <v>104</v>
      </c>
      <c r="C18" s="33">
        <v>2145133.33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</row>
    <row r="19" spans="1:14" s="2" customFormat="1" ht="39" customHeight="1">
      <c r="A19" s="22" t="s">
        <v>34</v>
      </c>
      <c r="B19" s="16" t="s">
        <v>93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/>
    </row>
    <row r="20" spans="1:14" s="2" customFormat="1" ht="33" customHeight="1">
      <c r="A20" s="27" t="s">
        <v>35</v>
      </c>
      <c r="B20" s="28" t="s">
        <v>107</v>
      </c>
      <c r="C20" s="29">
        <f>C16+C17+C19</f>
        <v>9636855.8599999994</v>
      </c>
      <c r="D20" s="29">
        <f>D16+D17+D18</f>
        <v>3070000</v>
      </c>
      <c r="E20" s="29">
        <f t="shared" ref="E20:N20" si="2">E16+E17+E18</f>
        <v>2980000</v>
      </c>
      <c r="F20" s="29">
        <f t="shared" si="2"/>
        <v>2800000</v>
      </c>
      <c r="G20" s="29">
        <f t="shared" si="2"/>
        <v>2950000</v>
      </c>
      <c r="H20" s="29">
        <f t="shared" si="2"/>
        <v>3170000</v>
      </c>
      <c r="I20" s="29">
        <f t="shared" si="2"/>
        <v>3420000</v>
      </c>
      <c r="J20" s="29">
        <f t="shared" si="2"/>
        <v>3530000</v>
      </c>
      <c r="K20" s="29">
        <f t="shared" si="2"/>
        <v>3830000</v>
      </c>
      <c r="L20" s="29">
        <f t="shared" si="2"/>
        <v>3530000</v>
      </c>
      <c r="M20" s="29">
        <f t="shared" si="2"/>
        <v>3500000</v>
      </c>
      <c r="N20" s="29">
        <f t="shared" si="2"/>
        <v>2420000</v>
      </c>
    </row>
    <row r="21" spans="1:14" s="2" customFormat="1" ht="18" customHeight="1">
      <c r="A21" s="26" t="s">
        <v>40</v>
      </c>
      <c r="B21" s="23" t="s">
        <v>2</v>
      </c>
      <c r="C21" s="34">
        <f>C22+C23</f>
        <v>3361700.04</v>
      </c>
      <c r="D21" s="34">
        <f t="shared" ref="D21:N21" si="3">D22+D23</f>
        <v>1927300.04</v>
      </c>
      <c r="E21" s="34">
        <f t="shared" si="3"/>
        <v>1879500.04</v>
      </c>
      <c r="F21" s="34">
        <f t="shared" si="3"/>
        <v>1803100.04</v>
      </c>
      <c r="G21" s="34">
        <f t="shared" si="3"/>
        <v>1699347.04</v>
      </c>
      <c r="H21" s="34">
        <f t="shared" si="3"/>
        <v>1640200.04</v>
      </c>
      <c r="I21" s="34">
        <f t="shared" si="3"/>
        <v>1227300</v>
      </c>
      <c r="J21" s="34">
        <f t="shared" si="3"/>
        <v>1166900</v>
      </c>
      <c r="K21" s="34">
        <f t="shared" si="3"/>
        <v>1108600</v>
      </c>
      <c r="L21" s="34">
        <f t="shared" si="3"/>
        <v>1065900</v>
      </c>
      <c r="M21" s="34">
        <f t="shared" si="3"/>
        <v>562000</v>
      </c>
      <c r="N21" s="34">
        <f t="shared" si="3"/>
        <v>526500</v>
      </c>
    </row>
    <row r="22" spans="1:14" s="47" customFormat="1" ht="40.5" customHeight="1">
      <c r="A22" s="41" t="s">
        <v>18</v>
      </c>
      <c r="B22" s="21" t="s">
        <v>61</v>
      </c>
      <c r="C22" s="46">
        <v>2738000.04</v>
      </c>
      <c r="D22" s="46">
        <v>1223800.04</v>
      </c>
      <c r="E22" s="46">
        <v>1223800.04</v>
      </c>
      <c r="F22" s="46">
        <v>1223800.04</v>
      </c>
      <c r="G22" s="46">
        <v>1223800.04</v>
      </c>
      <c r="H22" s="46">
        <v>1223800.04</v>
      </c>
      <c r="I22" s="46">
        <v>923800</v>
      </c>
      <c r="J22" s="46">
        <v>923800</v>
      </c>
      <c r="K22" s="46">
        <v>923800</v>
      </c>
      <c r="L22" s="46">
        <v>939600</v>
      </c>
      <c r="M22" s="46">
        <v>500000</v>
      </c>
      <c r="N22" s="46">
        <v>500000</v>
      </c>
    </row>
    <row r="23" spans="1:14" s="47" customFormat="1" ht="25.5">
      <c r="A23" s="41" t="s">
        <v>19</v>
      </c>
      <c r="B23" s="21" t="s">
        <v>16</v>
      </c>
      <c r="C23" s="46">
        <v>623700</v>
      </c>
      <c r="D23" s="46">
        <v>703500</v>
      </c>
      <c r="E23" s="46">
        <v>655700</v>
      </c>
      <c r="F23" s="46">
        <v>579300</v>
      </c>
      <c r="G23" s="46">
        <v>475547</v>
      </c>
      <c r="H23" s="46">
        <v>416400</v>
      </c>
      <c r="I23" s="46">
        <v>303500</v>
      </c>
      <c r="J23" s="46">
        <v>243100</v>
      </c>
      <c r="K23" s="46">
        <v>184800</v>
      </c>
      <c r="L23" s="46">
        <v>126300</v>
      </c>
      <c r="M23" s="46">
        <v>62000</v>
      </c>
      <c r="N23" s="46">
        <v>26500</v>
      </c>
    </row>
    <row r="24" spans="1:14" s="2" customFormat="1" ht="30" customHeight="1">
      <c r="A24" s="22" t="s">
        <v>41</v>
      </c>
      <c r="B24" s="16" t="s">
        <v>3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s="2" customFormat="1" ht="28.5" customHeight="1">
      <c r="A25" s="22" t="s">
        <v>42</v>
      </c>
      <c r="B25" s="16" t="s">
        <v>4</v>
      </c>
      <c r="C25" s="35">
        <f>C20-C21-C24</f>
        <v>6275155.8199999994</v>
      </c>
      <c r="D25" s="35">
        <f>D20-D21-D24</f>
        <v>1142699.96</v>
      </c>
      <c r="E25" s="35">
        <f t="shared" ref="E25:N25" si="4">E20-E21-E24</f>
        <v>1100499.96</v>
      </c>
      <c r="F25" s="35">
        <f t="shared" si="4"/>
        <v>996899.96</v>
      </c>
      <c r="G25" s="35">
        <f t="shared" si="4"/>
        <v>1250652.96</v>
      </c>
      <c r="H25" s="35">
        <f t="shared" si="4"/>
        <v>1529799.96</v>
      </c>
      <c r="I25" s="35">
        <f t="shared" si="4"/>
        <v>2192700</v>
      </c>
      <c r="J25" s="35">
        <f t="shared" si="4"/>
        <v>2363100</v>
      </c>
      <c r="K25" s="35">
        <f t="shared" si="4"/>
        <v>2721400</v>
      </c>
      <c r="L25" s="35">
        <f t="shared" si="4"/>
        <v>2464100</v>
      </c>
      <c r="M25" s="35">
        <f t="shared" si="4"/>
        <v>2938000</v>
      </c>
      <c r="N25" s="35">
        <f t="shared" si="4"/>
        <v>1893500</v>
      </c>
    </row>
    <row r="26" spans="1:14" s="2" customFormat="1" ht="24.75" customHeight="1">
      <c r="A26" s="22" t="s">
        <v>21</v>
      </c>
      <c r="B26" s="16" t="s">
        <v>94</v>
      </c>
      <c r="C26" s="35">
        <v>10613155.82</v>
      </c>
      <c r="D26" s="29">
        <f>D25</f>
        <v>1142699.96</v>
      </c>
      <c r="E26" s="29">
        <f t="shared" ref="E26:N26" si="5">E25</f>
        <v>1100499.96</v>
      </c>
      <c r="F26" s="29">
        <f t="shared" si="5"/>
        <v>996899.96</v>
      </c>
      <c r="G26" s="29">
        <f t="shared" si="5"/>
        <v>1250652.96</v>
      </c>
      <c r="H26" s="29">
        <f t="shared" si="5"/>
        <v>1529799.96</v>
      </c>
      <c r="I26" s="29">
        <f t="shared" si="5"/>
        <v>2192700</v>
      </c>
      <c r="J26" s="29">
        <f t="shared" si="5"/>
        <v>2363100</v>
      </c>
      <c r="K26" s="29">
        <f t="shared" si="5"/>
        <v>2721400</v>
      </c>
      <c r="L26" s="29">
        <f t="shared" si="5"/>
        <v>2464100</v>
      </c>
      <c r="M26" s="29">
        <f t="shared" si="5"/>
        <v>2938000</v>
      </c>
      <c r="N26" s="29">
        <f t="shared" si="5"/>
        <v>1893500</v>
      </c>
    </row>
    <row r="27" spans="1:14" s="45" customFormat="1" ht="33" customHeight="1">
      <c r="A27" s="41" t="s">
        <v>22</v>
      </c>
      <c r="B27" s="21" t="s">
        <v>17</v>
      </c>
      <c r="C27" s="42">
        <v>10525278.82</v>
      </c>
      <c r="D27" s="43">
        <v>303600</v>
      </c>
      <c r="E27" s="43">
        <v>293200</v>
      </c>
      <c r="F27" s="43">
        <v>283000</v>
      </c>
      <c r="G27" s="43">
        <v>272600</v>
      </c>
      <c r="H27" s="43">
        <v>262200</v>
      </c>
      <c r="I27" s="43">
        <v>252000</v>
      </c>
      <c r="J27" s="43">
        <v>241500</v>
      </c>
      <c r="K27" s="43">
        <v>231000</v>
      </c>
      <c r="L27" s="43">
        <v>160500</v>
      </c>
      <c r="M27" s="44">
        <v>0</v>
      </c>
      <c r="N27" s="42">
        <v>0</v>
      </c>
    </row>
    <row r="28" spans="1:14" s="2" customFormat="1" ht="32.25" customHeight="1">
      <c r="A28" s="22" t="s">
        <v>23</v>
      </c>
      <c r="B28" s="16" t="s">
        <v>95</v>
      </c>
      <c r="C28" s="32">
        <v>4338000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</row>
    <row r="29" spans="1:14" s="2" customFormat="1" ht="31.5" customHeight="1">
      <c r="A29" s="22" t="s">
        <v>24</v>
      </c>
      <c r="B29" s="16" t="s">
        <v>96</v>
      </c>
      <c r="C29" s="33">
        <f>C25-C26+C28</f>
        <v>0</v>
      </c>
      <c r="D29" s="33">
        <f>D25-D26+D28</f>
        <v>0</v>
      </c>
      <c r="E29" s="33">
        <f t="shared" ref="E29:N29" si="6">E25-E26+E28</f>
        <v>0</v>
      </c>
      <c r="F29" s="33">
        <f t="shared" si="6"/>
        <v>0</v>
      </c>
      <c r="G29" s="33">
        <f t="shared" si="6"/>
        <v>0</v>
      </c>
      <c r="H29" s="33">
        <f t="shared" si="6"/>
        <v>0</v>
      </c>
      <c r="I29" s="33">
        <f t="shared" si="6"/>
        <v>0</v>
      </c>
      <c r="J29" s="33">
        <f t="shared" si="6"/>
        <v>0</v>
      </c>
      <c r="K29" s="33">
        <f t="shared" si="6"/>
        <v>0</v>
      </c>
      <c r="L29" s="33">
        <f t="shared" si="6"/>
        <v>0</v>
      </c>
      <c r="M29" s="33">
        <f t="shared" si="6"/>
        <v>0</v>
      </c>
      <c r="N29" s="33">
        <f t="shared" si="6"/>
        <v>0</v>
      </c>
    </row>
    <row r="30" spans="1:14" s="2" customFormat="1">
      <c r="A30" s="24" t="s">
        <v>5</v>
      </c>
      <c r="B30" s="25" t="s">
        <v>5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s="2" customFormat="1" ht="27.75" customHeight="1">
      <c r="A31" s="22" t="s">
        <v>25</v>
      </c>
      <c r="B31" s="16" t="s">
        <v>97</v>
      </c>
      <c r="C31" s="32">
        <v>12564872</v>
      </c>
      <c r="D31" s="32">
        <v>11136969.4</v>
      </c>
      <c r="E31" s="32">
        <v>9709066.8000000007</v>
      </c>
      <c r="F31" s="32">
        <v>8281164.2000000002</v>
      </c>
      <c r="G31" s="32">
        <v>6853261.5999999996</v>
      </c>
      <c r="H31" s="32">
        <v>5425359</v>
      </c>
      <c r="I31" s="32">
        <v>4297456.4400000004</v>
      </c>
      <c r="J31" s="32">
        <v>3169553.88</v>
      </c>
      <c r="K31" s="32">
        <v>2041651.32</v>
      </c>
      <c r="L31" s="32">
        <v>1000000</v>
      </c>
      <c r="M31" s="32">
        <v>500000</v>
      </c>
      <c r="N31" s="32">
        <v>0</v>
      </c>
    </row>
    <row r="32" spans="1:14" s="2" customFormat="1" ht="42" customHeight="1">
      <c r="A32" s="19" t="s">
        <v>18</v>
      </c>
      <c r="B32" s="17" t="s">
        <v>98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</row>
    <row r="33" spans="1:14" s="2" customFormat="1" ht="54" customHeight="1">
      <c r="A33" s="9" t="s">
        <v>19</v>
      </c>
      <c r="B33" s="11" t="s">
        <v>62</v>
      </c>
      <c r="C33" s="32">
        <v>1918000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</row>
    <row r="34" spans="1:14" s="2" customFormat="1" ht="90" customHeight="1">
      <c r="A34" s="7" t="s">
        <v>6</v>
      </c>
      <c r="B34" s="8" t="s">
        <v>99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</row>
    <row r="35" spans="1:14" s="2" customFormat="1" ht="35.25" customHeight="1">
      <c r="A35" s="7" t="s">
        <v>7</v>
      </c>
      <c r="B35" s="8" t="s">
        <v>110</v>
      </c>
      <c r="C35" s="31">
        <v>0.1633</v>
      </c>
      <c r="D35" s="31">
        <v>9.4700000000000006E-2</v>
      </c>
      <c r="E35" s="31">
        <v>9.2999999999999999E-2</v>
      </c>
      <c r="F35" s="31">
        <v>0.09</v>
      </c>
      <c r="G35" s="31">
        <v>8.3900000000000002E-2</v>
      </c>
      <c r="H35" s="31">
        <v>8.0600000000000005E-2</v>
      </c>
      <c r="I35" s="31">
        <v>7.0400000000000004E-2</v>
      </c>
      <c r="J35" s="31">
        <v>6.6699999999999995E-2</v>
      </c>
      <c r="K35" s="31">
        <v>6.2399999999999997E-2</v>
      </c>
      <c r="L35" s="31">
        <v>4.7100000000000003E-2</v>
      </c>
      <c r="M35" s="31">
        <v>3.0499999999999999E-2</v>
      </c>
      <c r="N35" s="31">
        <v>3.04E-2</v>
      </c>
    </row>
    <row r="36" spans="1:14" s="2" customFormat="1" ht="34.5" customHeight="1">
      <c r="A36" s="9" t="s">
        <v>18</v>
      </c>
      <c r="B36" s="18" t="s">
        <v>111</v>
      </c>
      <c r="C36" s="32">
        <v>0.03</v>
      </c>
      <c r="D36" s="32">
        <v>-0.01</v>
      </c>
      <c r="E36" s="32">
        <v>-0.02</v>
      </c>
      <c r="F36" s="32">
        <v>0.01</v>
      </c>
      <c r="G36" s="32">
        <v>0.03</v>
      </c>
      <c r="H36" s="32">
        <v>0.05</v>
      </c>
      <c r="I36" s="32">
        <v>0.06</v>
      </c>
      <c r="J36" s="32">
        <v>0.08</v>
      </c>
      <c r="K36" s="32">
        <v>0.09</v>
      </c>
      <c r="L36" s="32">
        <v>0.1</v>
      </c>
      <c r="M36" s="32">
        <v>0.11</v>
      </c>
      <c r="N36" s="32">
        <v>0.13</v>
      </c>
    </row>
    <row r="37" spans="1:14" s="2" customFormat="1" ht="54.75" customHeight="1">
      <c r="A37" s="7" t="s">
        <v>26</v>
      </c>
      <c r="B37" s="8" t="s">
        <v>112</v>
      </c>
      <c r="C37" s="30" t="s">
        <v>120</v>
      </c>
      <c r="D37" s="30" t="s">
        <v>120</v>
      </c>
      <c r="E37" s="30" t="s">
        <v>120</v>
      </c>
      <c r="F37" s="30" t="s">
        <v>120</v>
      </c>
      <c r="G37" s="30" t="s">
        <v>120</v>
      </c>
      <c r="H37" s="30" t="s">
        <v>120</v>
      </c>
      <c r="I37" s="30" t="s">
        <v>120</v>
      </c>
      <c r="J37" s="30" t="s">
        <v>121</v>
      </c>
      <c r="K37" s="30" t="s">
        <v>121</v>
      </c>
      <c r="L37" s="30" t="s">
        <v>121</v>
      </c>
      <c r="M37" s="30" t="s">
        <v>121</v>
      </c>
      <c r="N37" s="30" t="s">
        <v>121</v>
      </c>
    </row>
    <row r="38" spans="1:14" s="2" customFormat="1" ht="42" customHeight="1">
      <c r="A38" s="7" t="s">
        <v>27</v>
      </c>
      <c r="B38" s="8" t="s">
        <v>100</v>
      </c>
      <c r="C38" s="48" t="s">
        <v>126</v>
      </c>
      <c r="D38" s="37">
        <v>0.1157</v>
      </c>
      <c r="E38" s="37">
        <v>0.1135</v>
      </c>
      <c r="F38" s="38" t="s">
        <v>108</v>
      </c>
      <c r="G38" s="38" t="s">
        <v>122</v>
      </c>
      <c r="H38" s="38" t="s">
        <v>122</v>
      </c>
      <c r="I38" s="38" t="s">
        <v>122</v>
      </c>
      <c r="J38" s="38" t="s">
        <v>122</v>
      </c>
      <c r="K38" s="38" t="s">
        <v>122</v>
      </c>
      <c r="L38" s="38" t="s">
        <v>108</v>
      </c>
      <c r="M38" s="38" t="s">
        <v>122</v>
      </c>
      <c r="N38" s="38" t="s">
        <v>108</v>
      </c>
    </row>
    <row r="39" spans="1:14" s="2" customFormat="1" ht="42" customHeight="1">
      <c r="A39" s="7" t="s">
        <v>28</v>
      </c>
      <c r="B39" s="8" t="s">
        <v>101</v>
      </c>
      <c r="C39" s="37">
        <f>C31/C6</f>
        <v>0.58763984400511404</v>
      </c>
      <c r="D39" s="37">
        <v>0.50619999999999998</v>
      </c>
      <c r="E39" s="37">
        <v>0.44750000000000001</v>
      </c>
      <c r="F39" s="38" t="s">
        <v>108</v>
      </c>
      <c r="G39" s="38" t="s">
        <v>122</v>
      </c>
      <c r="H39" s="38" t="s">
        <v>122</v>
      </c>
      <c r="I39" s="38" t="s">
        <v>122</v>
      </c>
      <c r="J39" s="38" t="s">
        <v>122</v>
      </c>
      <c r="K39" s="38" t="s">
        <v>122</v>
      </c>
      <c r="L39" s="38" t="s">
        <v>108</v>
      </c>
      <c r="M39" s="38" t="s">
        <v>122</v>
      </c>
      <c r="N39" s="38" t="s">
        <v>108</v>
      </c>
    </row>
    <row r="40" spans="1:14" s="2" customFormat="1" ht="24" customHeight="1">
      <c r="A40" s="7" t="s">
        <v>29</v>
      </c>
      <c r="B40" s="8" t="s">
        <v>8</v>
      </c>
      <c r="C40" s="33">
        <f>C10+C23</f>
        <v>15613904.09</v>
      </c>
      <c r="D40" s="33">
        <f>D10+D23</f>
        <v>15413500</v>
      </c>
      <c r="E40" s="33">
        <f t="shared" ref="E40:N40" si="7">E10+E23</f>
        <v>15375700</v>
      </c>
      <c r="F40" s="33">
        <f t="shared" si="7"/>
        <v>15329300</v>
      </c>
      <c r="G40" s="33">
        <f t="shared" si="7"/>
        <v>15235547</v>
      </c>
      <c r="H40" s="33">
        <f t="shared" si="7"/>
        <v>15196400</v>
      </c>
      <c r="I40" s="33">
        <f t="shared" si="7"/>
        <v>15103500</v>
      </c>
      <c r="J40" s="33">
        <f t="shared" si="7"/>
        <v>15053100</v>
      </c>
      <c r="K40" s="33">
        <f t="shared" si="7"/>
        <v>15014800</v>
      </c>
      <c r="L40" s="33">
        <f t="shared" si="7"/>
        <v>14976300</v>
      </c>
      <c r="M40" s="33">
        <f t="shared" si="7"/>
        <v>14962000</v>
      </c>
      <c r="N40" s="33">
        <f t="shared" si="7"/>
        <v>14936500</v>
      </c>
    </row>
    <row r="41" spans="1:14" s="2" customFormat="1" ht="24" customHeight="1">
      <c r="A41" s="7" t="s">
        <v>30</v>
      </c>
      <c r="B41" s="8" t="s">
        <v>9</v>
      </c>
      <c r="C41" s="33">
        <f>C26+C40</f>
        <v>26227059.91</v>
      </c>
      <c r="D41" s="33">
        <f t="shared" ref="D41:N41" si="8">D26+D40</f>
        <v>16556199.960000001</v>
      </c>
      <c r="E41" s="33">
        <f t="shared" si="8"/>
        <v>16476199.960000001</v>
      </c>
      <c r="F41" s="33">
        <f t="shared" si="8"/>
        <v>16326199.960000001</v>
      </c>
      <c r="G41" s="33">
        <f t="shared" si="8"/>
        <v>16486199.960000001</v>
      </c>
      <c r="H41" s="33">
        <f t="shared" si="8"/>
        <v>16726199.960000001</v>
      </c>
      <c r="I41" s="33">
        <f t="shared" si="8"/>
        <v>17296200</v>
      </c>
      <c r="J41" s="33">
        <f t="shared" si="8"/>
        <v>17416200</v>
      </c>
      <c r="K41" s="33">
        <f t="shared" si="8"/>
        <v>17736200</v>
      </c>
      <c r="L41" s="33">
        <f t="shared" si="8"/>
        <v>17440400</v>
      </c>
      <c r="M41" s="33">
        <f t="shared" si="8"/>
        <v>17900000</v>
      </c>
      <c r="N41" s="33">
        <f t="shared" si="8"/>
        <v>16830000</v>
      </c>
    </row>
    <row r="42" spans="1:14" s="2" customFormat="1" ht="26.25" customHeight="1">
      <c r="A42" s="7" t="s">
        <v>31</v>
      </c>
      <c r="B42" s="8" t="s">
        <v>10</v>
      </c>
      <c r="C42" s="33">
        <f>C6-C41</f>
        <v>-4845133.3300000019</v>
      </c>
      <c r="D42" s="33">
        <f t="shared" ref="D42:N42" si="9">D6-D41</f>
        <v>1223800.0399999991</v>
      </c>
      <c r="E42" s="33">
        <f t="shared" si="9"/>
        <v>1223800.0399999991</v>
      </c>
      <c r="F42" s="33">
        <f t="shared" si="9"/>
        <v>1223800.0399999991</v>
      </c>
      <c r="G42" s="33">
        <f t="shared" si="9"/>
        <v>1223800.0399999991</v>
      </c>
      <c r="H42" s="33">
        <f t="shared" si="9"/>
        <v>1223800.0399999991</v>
      </c>
      <c r="I42" s="33">
        <f t="shared" si="9"/>
        <v>923800</v>
      </c>
      <c r="J42" s="33">
        <f t="shared" si="9"/>
        <v>923800</v>
      </c>
      <c r="K42" s="33">
        <f t="shared" si="9"/>
        <v>923800</v>
      </c>
      <c r="L42" s="33">
        <f t="shared" si="9"/>
        <v>939600</v>
      </c>
      <c r="M42" s="33">
        <f t="shared" si="9"/>
        <v>500000</v>
      </c>
      <c r="N42" s="33">
        <f t="shared" si="9"/>
        <v>500000</v>
      </c>
    </row>
    <row r="43" spans="1:14" s="2" customFormat="1" ht="23.25" customHeight="1">
      <c r="A43" s="7" t="s">
        <v>32</v>
      </c>
      <c r="B43" s="8" t="s">
        <v>11</v>
      </c>
      <c r="C43" s="33">
        <f>C17+C19+C28</f>
        <v>7583133.3700000001</v>
      </c>
      <c r="D43" s="33">
        <f t="shared" ref="D43:N43" si="10">D17+D19+D28</f>
        <v>0</v>
      </c>
      <c r="E43" s="33">
        <f t="shared" si="10"/>
        <v>0</v>
      </c>
      <c r="F43" s="33">
        <f t="shared" si="10"/>
        <v>0</v>
      </c>
      <c r="G43" s="33">
        <f t="shared" si="10"/>
        <v>0</v>
      </c>
      <c r="H43" s="33">
        <f t="shared" si="10"/>
        <v>0</v>
      </c>
      <c r="I43" s="33">
        <f t="shared" si="10"/>
        <v>0</v>
      </c>
      <c r="J43" s="33">
        <f t="shared" si="10"/>
        <v>0</v>
      </c>
      <c r="K43" s="33">
        <f t="shared" si="10"/>
        <v>0</v>
      </c>
      <c r="L43" s="33">
        <f t="shared" si="10"/>
        <v>0</v>
      </c>
      <c r="M43" s="33">
        <f t="shared" si="10"/>
        <v>0</v>
      </c>
      <c r="N43" s="33">
        <f t="shared" si="10"/>
        <v>0</v>
      </c>
    </row>
    <row r="44" spans="1:14" s="2" customFormat="1" ht="23.25" customHeight="1">
      <c r="A44" s="7" t="s">
        <v>33</v>
      </c>
      <c r="B44" s="8" t="s">
        <v>12</v>
      </c>
      <c r="C44" s="33">
        <f>C22+C24</f>
        <v>2738000.04</v>
      </c>
      <c r="D44" s="33">
        <f t="shared" ref="D44:N44" si="11">D22+D24</f>
        <v>1223800.04</v>
      </c>
      <c r="E44" s="33">
        <f t="shared" si="11"/>
        <v>1223800.04</v>
      </c>
      <c r="F44" s="33">
        <f t="shared" si="11"/>
        <v>1223800.04</v>
      </c>
      <c r="G44" s="33">
        <f t="shared" si="11"/>
        <v>1223800.04</v>
      </c>
      <c r="H44" s="33">
        <f t="shared" si="11"/>
        <v>1223800.04</v>
      </c>
      <c r="I44" s="33">
        <f t="shared" si="11"/>
        <v>923800</v>
      </c>
      <c r="J44" s="33">
        <f t="shared" si="11"/>
        <v>923800</v>
      </c>
      <c r="K44" s="33">
        <f t="shared" si="11"/>
        <v>923800</v>
      </c>
      <c r="L44" s="33">
        <f t="shared" si="11"/>
        <v>939600</v>
      </c>
      <c r="M44" s="33">
        <f t="shared" si="11"/>
        <v>500000</v>
      </c>
      <c r="N44" s="33">
        <f t="shared" si="11"/>
        <v>500000</v>
      </c>
    </row>
    <row r="45" spans="1:14" ht="29.25" customHeight="1">
      <c r="A45" s="40" t="s">
        <v>124</v>
      </c>
      <c r="B45" s="8" t="s">
        <v>123</v>
      </c>
      <c r="C45" s="39">
        <v>130000</v>
      </c>
      <c r="D45" s="39">
        <v>130000</v>
      </c>
      <c r="E45" s="39">
        <v>130000</v>
      </c>
      <c r="F45" s="39">
        <v>130000</v>
      </c>
      <c r="G45" s="39">
        <v>103447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</row>
    <row r="46" spans="1:14" s="2" customFormat="1" ht="42.75" customHeight="1">
      <c r="A46" s="12" t="s">
        <v>43</v>
      </c>
      <c r="B46" s="51" t="s">
        <v>79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1:14" s="2" customFormat="1" ht="16.5">
      <c r="A47" s="12" t="s">
        <v>44</v>
      </c>
      <c r="B47" s="51" t="s">
        <v>63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 s="2" customFormat="1" ht="15.75" customHeight="1">
      <c r="A48" s="12" t="s">
        <v>45</v>
      </c>
      <c r="B48" s="51" t="s">
        <v>67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</row>
    <row r="49" spans="1:14" s="2" customFormat="1" ht="16.5">
      <c r="A49" s="12" t="s">
        <v>46</v>
      </c>
      <c r="B49" s="51" t="s">
        <v>68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:14" s="2" customFormat="1" ht="16.5">
      <c r="A50" s="12" t="s">
        <v>47</v>
      </c>
      <c r="B50" s="51" t="s">
        <v>69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s="2" customFormat="1" ht="16.5">
      <c r="A51" s="12" t="s">
        <v>48</v>
      </c>
      <c r="B51" s="51" t="s">
        <v>64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s="2" customFormat="1" ht="16.5">
      <c r="A52" s="12" t="s">
        <v>49</v>
      </c>
      <c r="B52" s="51" t="s">
        <v>70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s="2" customFormat="1" ht="16.5">
      <c r="A53" s="12" t="s">
        <v>50</v>
      </c>
      <c r="B53" s="51" t="s">
        <v>71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1:14" s="2" customFormat="1" ht="16.5">
      <c r="A54" s="12" t="s">
        <v>51</v>
      </c>
      <c r="B54" s="51" t="s">
        <v>72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1:14" s="2" customFormat="1" ht="31.5" customHeight="1">
      <c r="A55" s="12" t="s">
        <v>52</v>
      </c>
      <c r="B55" s="51" t="s">
        <v>73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s="2" customFormat="1" ht="43.5" customHeight="1">
      <c r="A56" s="12" t="s">
        <v>53</v>
      </c>
      <c r="B56" s="51" t="s">
        <v>80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s="2" customFormat="1" ht="16.5">
      <c r="A57" s="12" t="s">
        <v>54</v>
      </c>
      <c r="B57" s="51" t="s">
        <v>74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1:14" s="2" customFormat="1" ht="16.5">
      <c r="A58" s="12" t="s">
        <v>55</v>
      </c>
      <c r="B58" s="51" t="s">
        <v>65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1:14" s="2" customFormat="1" ht="16.5">
      <c r="A59" s="12" t="s">
        <v>56</v>
      </c>
      <c r="B59" s="51" t="s">
        <v>75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1:14" s="2" customFormat="1" ht="16.5">
      <c r="A60" s="12" t="s">
        <v>57</v>
      </c>
      <c r="B60" s="51" t="s">
        <v>76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1:14" s="2" customFormat="1" ht="28.5" customHeight="1">
      <c r="A61" s="12" t="s">
        <v>58</v>
      </c>
      <c r="B61" s="51" t="s">
        <v>77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s="2" customFormat="1" ht="16.5">
      <c r="A62" s="12" t="s">
        <v>59</v>
      </c>
      <c r="B62" s="51" t="s">
        <v>66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3" spans="1:14" s="2" customFormat="1" ht="16.5">
      <c r="A63" s="12" t="s">
        <v>60</v>
      </c>
      <c r="B63" s="51" t="s">
        <v>78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spans="1:14" s="2" customFormat="1">
      <c r="A64" s="13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s="2" customFormat="1" ht="26.25" customHeight="1">
      <c r="A65" s="51" t="s">
        <v>105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</row>
    <row r="66" spans="1:14">
      <c r="A66" s="53" t="s">
        <v>106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>
      <c r="B67" s="3"/>
    </row>
    <row r="68" spans="1:14">
      <c r="B68" s="3"/>
    </row>
  </sheetData>
  <mergeCells count="23">
    <mergeCell ref="B63:N63"/>
    <mergeCell ref="A66:N66"/>
    <mergeCell ref="A65:N65"/>
    <mergeCell ref="B58:N58"/>
    <mergeCell ref="B59:N59"/>
    <mergeCell ref="B60:N60"/>
    <mergeCell ref="B61:N61"/>
    <mergeCell ref="B62:N62"/>
    <mergeCell ref="B53:N53"/>
    <mergeCell ref="B54:N54"/>
    <mergeCell ref="B55:N55"/>
    <mergeCell ref="B56:N56"/>
    <mergeCell ref="B57:N57"/>
    <mergeCell ref="B48:N48"/>
    <mergeCell ref="B49:N49"/>
    <mergeCell ref="B50:N50"/>
    <mergeCell ref="B51:N51"/>
    <mergeCell ref="B52:N52"/>
    <mergeCell ref="C2:D2"/>
    <mergeCell ref="A1:B1"/>
    <mergeCell ref="B46:N46"/>
    <mergeCell ref="B47:N47"/>
    <mergeCell ref="A3:N3"/>
  </mergeCells>
  <pageMargins left="0.31496062992125984" right="0.31496062992125984" top="1.1417322834645669" bottom="0.74803149606299213" header="0.31496062992125984" footer="0.31496062992125984"/>
  <pageSetup paperSize="9" scale="75" orientation="landscape" r:id="rId1"/>
  <headerFooter>
    <oddHeader xml:space="preserve">&amp;RZałącznik nr 1
do Uchwały nr VII/36/2011
Rady Miejskiej w Golczewie
z dnia 12 maja 2011 r.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Danuta</cp:lastModifiedBy>
  <cp:lastPrinted>2011-05-02T06:37:35Z</cp:lastPrinted>
  <dcterms:created xsi:type="dcterms:W3CDTF">2010-10-07T05:45:12Z</dcterms:created>
  <dcterms:modified xsi:type="dcterms:W3CDTF">2011-05-13T11:04:15Z</dcterms:modified>
</cp:coreProperties>
</file>