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70" windowHeight="11025"/>
  </bookViews>
  <sheets>
    <sheet name="Przedsięwzięcia" sheetId="4" r:id="rId1"/>
  </sheets>
  <definedNames>
    <definedName name="_xlnm.Print_Area" localSheetId="0">Przedsięwzięcia!$A$1:$Q$63</definedName>
  </definedNames>
  <calcPr calcId="125725"/>
</workbook>
</file>

<file path=xl/calcChain.xml><?xml version="1.0" encoding="utf-8"?>
<calcChain xmlns="http://schemas.openxmlformats.org/spreadsheetml/2006/main">
  <c r="G22" i="4"/>
  <c r="Q22" s="1"/>
  <c r="G34"/>
  <c r="Q34" s="1"/>
  <c r="G31"/>
  <c r="G28"/>
  <c r="Q28" s="1"/>
  <c r="G25"/>
  <c r="Q25" s="1"/>
  <c r="Q49"/>
  <c r="Q46"/>
  <c r="Q37"/>
  <c r="Q40"/>
  <c r="Q31"/>
  <c r="Q19"/>
  <c r="Q16"/>
  <c r="P14"/>
  <c r="H14"/>
  <c r="I14"/>
  <c r="I11" s="1"/>
  <c r="I8" s="1"/>
  <c r="J14"/>
  <c r="K14"/>
  <c r="L14"/>
  <c r="M14"/>
  <c r="M11" s="1"/>
  <c r="N14"/>
  <c r="O14"/>
  <c r="H15"/>
  <c r="H13" s="1"/>
  <c r="I15"/>
  <c r="J15"/>
  <c r="K15"/>
  <c r="K13" s="1"/>
  <c r="L15"/>
  <c r="L13" s="1"/>
  <c r="M15"/>
  <c r="N15"/>
  <c r="N12" s="1"/>
  <c r="N9" s="1"/>
  <c r="O15"/>
  <c r="O13" s="1"/>
  <c r="P15"/>
  <c r="P13" s="1"/>
  <c r="K12"/>
  <c r="K9" s="1"/>
  <c r="G45"/>
  <c r="H45"/>
  <c r="I45"/>
  <c r="J45"/>
  <c r="K45"/>
  <c r="L45"/>
  <c r="L12" s="1"/>
  <c r="M45"/>
  <c r="N45"/>
  <c r="O45"/>
  <c r="O12" s="1"/>
  <c r="O9" s="1"/>
  <c r="P45"/>
  <c r="P12" s="1"/>
  <c r="G44"/>
  <c r="H44"/>
  <c r="I44"/>
  <c r="J44"/>
  <c r="J11" s="1"/>
  <c r="K44"/>
  <c r="L44"/>
  <c r="L11" s="1"/>
  <c r="L8" s="1"/>
  <c r="M44"/>
  <c r="N44"/>
  <c r="O44"/>
  <c r="O11" s="1"/>
  <c r="O8" s="1"/>
  <c r="P44"/>
  <c r="P11" s="1"/>
  <c r="P8" s="1"/>
  <c r="F45"/>
  <c r="F47"/>
  <c r="F44" s="1"/>
  <c r="G43"/>
  <c r="H43"/>
  <c r="I43"/>
  <c r="J43"/>
  <c r="K43"/>
  <c r="L43"/>
  <c r="M43"/>
  <c r="N43"/>
  <c r="O43"/>
  <c r="P43"/>
  <c r="F43"/>
  <c r="G15"/>
  <c r="G12" s="1"/>
  <c r="G9" s="1"/>
  <c r="F15"/>
  <c r="F12" s="1"/>
  <c r="F9" s="1"/>
  <c r="G14"/>
  <c r="F14"/>
  <c r="F13" l="1"/>
  <c r="I12"/>
  <c r="I9" s="1"/>
  <c r="I7" s="1"/>
  <c r="M12"/>
  <c r="M9" s="1"/>
  <c r="Q43"/>
  <c r="J12"/>
  <c r="J9" s="1"/>
  <c r="N11"/>
  <c r="G11"/>
  <c r="G8" s="1"/>
  <c r="G7" s="1"/>
  <c r="O7"/>
  <c r="H11"/>
  <c r="M13"/>
  <c r="I13"/>
  <c r="N13"/>
  <c r="J13"/>
  <c r="H12"/>
  <c r="H9" s="1"/>
  <c r="J10"/>
  <c r="J8"/>
  <c r="J7" s="1"/>
  <c r="P10"/>
  <c r="P9"/>
  <c r="P7" s="1"/>
  <c r="L10"/>
  <c r="L9"/>
  <c r="L7" s="1"/>
  <c r="M8"/>
  <c r="M7" s="1"/>
  <c r="M10"/>
  <c r="H8"/>
  <c r="N10"/>
  <c r="N8"/>
  <c r="N7" s="1"/>
  <c r="G10"/>
  <c r="O10"/>
  <c r="I10"/>
  <c r="F11"/>
  <c r="G13"/>
  <c r="K11"/>
  <c r="Q13" l="1"/>
  <c r="H10"/>
  <c r="H7"/>
  <c r="K8"/>
  <c r="K7" s="1"/>
  <c r="K10"/>
  <c r="F8"/>
  <c r="F7" s="1"/>
  <c r="F10"/>
  <c r="Q10" l="1"/>
  <c r="Q7"/>
</calcChain>
</file>

<file path=xl/sharedStrings.xml><?xml version="1.0" encoding="utf-8"?>
<sst xmlns="http://schemas.openxmlformats.org/spreadsheetml/2006/main" count="93" uniqueCount="50">
  <si>
    <t>w złotych</t>
  </si>
  <si>
    <t>Lp.</t>
  </si>
  <si>
    <t>Okres realizacji</t>
  </si>
  <si>
    <t>Łączne nakłady finansowe
(w zł)</t>
  </si>
  <si>
    <t>2011 r.</t>
  </si>
  <si>
    <t>2012 r.</t>
  </si>
  <si>
    <t>Nazwa i cel przedsięwzięcia</t>
  </si>
  <si>
    <t>Jednostka organizacyjna odpowiedzialna za realizację lub koordynująca wykonywanie przedsięwzięcia</t>
  </si>
  <si>
    <t>2013 r.</t>
  </si>
  <si>
    <t>Przedsięwzięcia ogółem:</t>
  </si>
  <si>
    <t>od</t>
  </si>
  <si>
    <t>do</t>
  </si>
  <si>
    <t xml:space="preserve"> - wydatki majątkowe</t>
  </si>
  <si>
    <t>2014 r.</t>
  </si>
  <si>
    <t>Programy, projekty lub zadania (razem)</t>
  </si>
  <si>
    <t xml:space="preserve">  Program …</t>
  </si>
  <si>
    <r>
      <t xml:space="preserve">Umowy, których realizacja w roku budżetowym i w latach następnych jest
niezbędna dla zapewnienia ciągłości działania jednostki i których płatności
przypadają w okresie dłuższym niż rok; </t>
    </r>
    <r>
      <rPr>
        <b/>
        <vertAlign val="superscript"/>
        <sz val="10"/>
        <rFont val="Arial CE"/>
        <charset val="238"/>
      </rPr>
      <t>2)</t>
    </r>
  </si>
  <si>
    <t xml:space="preserve">  Umowa …</t>
  </si>
  <si>
    <t>Gwarancje i poręczenia udzielane przez jednostki samorządu terytorialnego(razem)</t>
  </si>
  <si>
    <t>2)</t>
  </si>
  <si>
    <t xml:space="preserve"> - wydatki bieżące</t>
  </si>
  <si>
    <t xml:space="preserve">a) </t>
  </si>
  <si>
    <t xml:space="preserve">b) </t>
  </si>
  <si>
    <t>programy, projekty lub zadania związane z umowami partnerstwa publiczno-prywatnego (razem)</t>
  </si>
  <si>
    <t>programy, projekty lub zadania związane z programami realizowanymi z udziałem środków, o których mowa w art. 5 ust. 1 pkt 2 i 3 (razem)</t>
  </si>
  <si>
    <t xml:space="preserve">c) </t>
  </si>
  <si>
    <t>programy, projekty lub zadania pozostałe (inne niż wymienione w lit.. a i b) (razem)</t>
  </si>
  <si>
    <t>Limity wydatków
(w zł)</t>
  </si>
  <si>
    <r>
      <t>Limit
zobowiązań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family val="2"/>
        <charset val="238"/>
      </rPr>
      <t xml:space="preserve">
(w zł)</t>
    </r>
  </si>
  <si>
    <t>W tej części załącznika wykazuje się wyłącznie te umowy, dla których można określić elementy wymagane art. 226 ust. 3. Z praktycznego punktu widzenia celowe jest odpowiednie grupowanie umów ( w programy, projekty lub zadania), co do których istnieje konieczność określania parametrów określonych w art. 226 ust 3. Jednym z kryteriów potencjalnego grupowania umów może być kryterium jednostki organizacyjnej odpowiedzialnej za realizację lub koordynującej wykonywanie przedsięwzięcia. Warto jednocześnie zaznaczyć, że z grupowaniem umów wiąże się kwestia upowaznień do zaciągania umów. W tym kontekście należy zwrócić uwagę na art. 228 ust. 1 pkt 2 ufp, który odrębnie definiuje możliwość przekazywania upoważnień do zaciągania zobowiązań w związku z realizacją przedsięwzięć (art. 228 ust. 1 pkt. 1 ufp). Umów na czas nieokreślony lub takich, dla których nie jest możliwe określenie łącznych nakładów finansowych (np. umowy na dostawę wody, energii elektrycznej), nie wykazuje się podobnie, jak umów o pracę ani innych umów o podobnym charakterze. Do takich umów zastosowanie znajdzie art. 258 ust. 1 pkt 3 ufp.</t>
  </si>
  <si>
    <t xml:space="preserve"> I</t>
  </si>
  <si>
    <t>Rozbudowa budynku OSP w Golczewie oraz zakup niezbędnego wyposażenia</t>
  </si>
  <si>
    <t>Urząd Miejski w Golczewie</t>
  </si>
  <si>
    <t>Budowa przedszkola w Golczewie</t>
  </si>
  <si>
    <t>2015 r.</t>
  </si>
  <si>
    <t>2016 r.</t>
  </si>
  <si>
    <t>2017 r.</t>
  </si>
  <si>
    <t>2018 r.</t>
  </si>
  <si>
    <t>2019 r.</t>
  </si>
  <si>
    <t>2020 r.</t>
  </si>
  <si>
    <t>Gminne wrota do zawodów przyszłości - przebudowa i wyposażenie pracowni w Gimnazjum Publicznym w Golczewie</t>
  </si>
  <si>
    <t xml:space="preserve"> </t>
  </si>
  <si>
    <t>Adaptacja biblioteki na miejski ośrodek kultury w Golczewie</t>
  </si>
  <si>
    <t>Budowa centrum społeczno-kulturalnego w Wysokiej Kamieńskiej</t>
  </si>
  <si>
    <t>Omnibus - wszechstronny rozwój dzieci i młodzieży ze Szkół Podstawowych i Gimnazjum na terenie Gminy Golczewo</t>
  </si>
  <si>
    <t>Modernizacja oczyszczalni ścieków oraz rozbudowa sieci kanalizacji sanitarnej w Gminie Golczewo</t>
  </si>
  <si>
    <t>Uporządkowanie gospodarki wodno-ściekowej w Gminie Golczewo</t>
  </si>
  <si>
    <t>Zespół Szkół Publicznych w Golczewie</t>
  </si>
  <si>
    <t>Modernizacja oświetlenia w Gminie Golczewo</t>
  </si>
  <si>
    <t>Planowane i realizowane przedsięwzięcia  
Gminy Golczewo 
w latach 2011-2020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</si>
</sst>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i/>
      <sz val="8"/>
      <name val="Arial CE"/>
      <charset val="238"/>
    </font>
    <font>
      <vertAlign val="superscript"/>
      <sz val="10"/>
      <name val="Arial CE"/>
      <charset val="238"/>
    </font>
    <font>
      <b/>
      <vertAlign val="superscript"/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8" fillId="0" borderId="0" xfId="0" applyFont="1" applyAlignment="1">
      <alignment horizontal="right" vertical="top"/>
    </xf>
    <xf numFmtId="0" fontId="0" fillId="0" borderId="0" xfId="0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0" xfId="0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7" xfId="0" applyNumberFormat="1" applyBorder="1" applyAlignment="1">
      <alignment vertical="top"/>
    </xf>
    <xf numFmtId="4" fontId="0" fillId="0" borderId="8" xfId="0" applyNumberFormat="1" applyBorder="1" applyAlignment="1">
      <alignment vertical="top"/>
    </xf>
    <xf numFmtId="4" fontId="0" fillId="0" borderId="8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4" fontId="11" fillId="0" borderId="5" xfId="0" applyNumberFormat="1" applyFont="1" applyBorder="1" applyAlignment="1">
      <alignment vertical="top"/>
    </xf>
    <xf numFmtId="4" fontId="11" fillId="0" borderId="5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7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4" fontId="0" fillId="0" borderId="5" xfId="0" applyNumberFormat="1" applyBorder="1" applyAlignment="1">
      <alignment vertical="center"/>
    </xf>
    <xf numFmtId="2" fontId="0" fillId="0" borderId="7" xfId="0" applyNumberFormat="1" applyBorder="1" applyAlignment="1">
      <alignment vertical="top"/>
    </xf>
    <xf numFmtId="2" fontId="0" fillId="0" borderId="5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2" fontId="0" fillId="0" borderId="8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 vertical="top"/>
    </xf>
    <xf numFmtId="0" fontId="10" fillId="0" borderId="8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0" fillId="3" borderId="2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center" vertical="top"/>
    </xf>
    <xf numFmtId="2" fontId="0" fillId="0" borderId="2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showGridLines="0" tabSelected="1" view="pageLayout" zoomScaleNormal="100" workbookViewId="0">
      <selection activeCell="A2" sqref="A2:Q2"/>
    </sheetView>
  </sheetViews>
  <sheetFormatPr defaultRowHeight="12.75"/>
  <cols>
    <col min="1" max="1" width="3.42578125" style="2" customWidth="1"/>
    <col min="2" max="2" width="22.5703125" style="2" customWidth="1"/>
    <col min="3" max="3" width="10.5703125" style="2" customWidth="1"/>
    <col min="4" max="5" width="5.7109375" style="2" customWidth="1"/>
    <col min="6" max="6" width="12.85546875" style="2" customWidth="1"/>
    <col min="7" max="7" width="13.140625" style="2" customWidth="1"/>
    <col min="8" max="8" width="10.85546875" style="2" customWidth="1"/>
    <col min="9" max="10" width="10.42578125" style="2" customWidth="1"/>
    <col min="11" max="12" width="10.28515625" style="2" customWidth="1"/>
    <col min="13" max="13" width="10.42578125" style="2" customWidth="1"/>
    <col min="14" max="14" width="10.140625" style="2" customWidth="1"/>
    <col min="15" max="16" width="10.42578125" style="2" customWidth="1"/>
    <col min="17" max="17" width="14.5703125" style="2" customWidth="1"/>
    <col min="18" max="16384" width="9.140625" style="2"/>
  </cols>
  <sheetData>
    <row r="1" spans="1:17" ht="7.5" customHeight="1">
      <c r="H1" s="78" t="s">
        <v>41</v>
      </c>
      <c r="I1" s="78"/>
      <c r="J1" s="78"/>
      <c r="K1" s="78"/>
      <c r="L1" s="78"/>
      <c r="M1" s="78"/>
      <c r="N1" s="78"/>
      <c r="O1" s="78"/>
      <c r="P1" s="78"/>
    </row>
    <row r="2" spans="1:17" ht="45" customHeight="1">
      <c r="A2" s="84" t="s">
        <v>49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9.75" customHeight="1">
      <c r="A3" s="3"/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1" t="s">
        <v>0</v>
      </c>
      <c r="Q3" s="9"/>
    </row>
    <row r="4" spans="1:17" s="5" customFormat="1" ht="64.5" customHeight="1">
      <c r="A4" s="88" t="s">
        <v>1</v>
      </c>
      <c r="B4" s="82" t="s">
        <v>6</v>
      </c>
      <c r="C4" s="82" t="s">
        <v>7</v>
      </c>
      <c r="D4" s="79" t="s">
        <v>2</v>
      </c>
      <c r="E4" s="79"/>
      <c r="F4" s="82" t="s">
        <v>3</v>
      </c>
      <c r="G4" s="79" t="s">
        <v>27</v>
      </c>
      <c r="H4" s="79"/>
      <c r="I4" s="79"/>
      <c r="J4" s="79"/>
      <c r="K4" s="79"/>
      <c r="L4" s="79"/>
      <c r="M4" s="79"/>
      <c r="N4" s="79"/>
      <c r="O4" s="79"/>
      <c r="P4" s="79"/>
      <c r="Q4" s="82" t="s">
        <v>28</v>
      </c>
    </row>
    <row r="5" spans="1:17" s="5" customFormat="1" ht="117" customHeight="1">
      <c r="A5" s="89"/>
      <c r="B5" s="83"/>
      <c r="C5" s="83"/>
      <c r="D5" s="10" t="s">
        <v>10</v>
      </c>
      <c r="E5" s="10" t="s">
        <v>11</v>
      </c>
      <c r="F5" s="83"/>
      <c r="G5" s="8" t="s">
        <v>4</v>
      </c>
      <c r="H5" s="8" t="s">
        <v>5</v>
      </c>
      <c r="I5" s="8" t="s">
        <v>8</v>
      </c>
      <c r="J5" s="11" t="s">
        <v>13</v>
      </c>
      <c r="K5" s="23" t="s">
        <v>34</v>
      </c>
      <c r="L5" s="23" t="s">
        <v>35</v>
      </c>
      <c r="M5" s="23" t="s">
        <v>36</v>
      </c>
      <c r="N5" s="23" t="s">
        <v>37</v>
      </c>
      <c r="O5" s="23" t="s">
        <v>38</v>
      </c>
      <c r="P5" s="23" t="s">
        <v>39</v>
      </c>
      <c r="Q5" s="83"/>
    </row>
    <row r="6" spans="1:17" s="7" customFormat="1" ht="13.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11</v>
      </c>
      <c r="Q6" s="6">
        <v>15</v>
      </c>
    </row>
    <row r="7" spans="1:17">
      <c r="A7" s="99" t="s">
        <v>30</v>
      </c>
      <c r="B7" s="80" t="s">
        <v>9</v>
      </c>
      <c r="C7" s="80"/>
      <c r="D7" s="80"/>
      <c r="E7" s="80"/>
      <c r="F7" s="48">
        <f>F8+F9</f>
        <v>15400413</v>
      </c>
      <c r="G7" s="48">
        <f t="shared" ref="G7:P7" si="0">G8+G9</f>
        <v>11418394.120000001</v>
      </c>
      <c r="H7" s="48">
        <f t="shared" si="0"/>
        <v>303600</v>
      </c>
      <c r="I7" s="48">
        <f t="shared" si="0"/>
        <v>293200</v>
      </c>
      <c r="J7" s="48">
        <f t="shared" si="0"/>
        <v>283000</v>
      </c>
      <c r="K7" s="48">
        <f t="shared" si="0"/>
        <v>272600</v>
      </c>
      <c r="L7" s="48">
        <f t="shared" si="0"/>
        <v>262200</v>
      </c>
      <c r="M7" s="48">
        <f t="shared" si="0"/>
        <v>252000</v>
      </c>
      <c r="N7" s="48">
        <f t="shared" si="0"/>
        <v>241500</v>
      </c>
      <c r="O7" s="48">
        <f t="shared" si="0"/>
        <v>231000</v>
      </c>
      <c r="P7" s="48">
        <f t="shared" si="0"/>
        <v>160500</v>
      </c>
      <c r="Q7" s="75">
        <f>G7+H7+I7+J7+K7+L7+M7+N7+O7+P7</f>
        <v>13717994.120000001</v>
      </c>
    </row>
    <row r="8" spans="1:17">
      <c r="A8" s="100"/>
      <c r="B8" s="81" t="s">
        <v>20</v>
      </c>
      <c r="C8" s="81"/>
      <c r="D8" s="81"/>
      <c r="E8" s="81"/>
      <c r="F8" s="42">
        <f>F11+F53+F59</f>
        <v>1230413</v>
      </c>
      <c r="G8" s="42">
        <f t="shared" ref="G8:P8" si="1">G11+G53+G59</f>
        <v>893115.3</v>
      </c>
      <c r="H8" s="42">
        <f t="shared" si="1"/>
        <v>0</v>
      </c>
      <c r="I8" s="42">
        <f t="shared" si="1"/>
        <v>0</v>
      </c>
      <c r="J8" s="42">
        <f t="shared" si="1"/>
        <v>0</v>
      </c>
      <c r="K8" s="42">
        <f t="shared" si="1"/>
        <v>0</v>
      </c>
      <c r="L8" s="42">
        <f t="shared" si="1"/>
        <v>0</v>
      </c>
      <c r="M8" s="42">
        <f t="shared" si="1"/>
        <v>0</v>
      </c>
      <c r="N8" s="42">
        <f t="shared" si="1"/>
        <v>0</v>
      </c>
      <c r="O8" s="42">
        <f t="shared" si="1"/>
        <v>0</v>
      </c>
      <c r="P8" s="42">
        <f t="shared" si="1"/>
        <v>0</v>
      </c>
      <c r="Q8" s="76"/>
    </row>
    <row r="9" spans="1:17">
      <c r="A9" s="101"/>
      <c r="B9" s="81" t="s">
        <v>12</v>
      </c>
      <c r="C9" s="81"/>
      <c r="D9" s="81"/>
      <c r="E9" s="81"/>
      <c r="F9" s="41">
        <f>F12+F54</f>
        <v>14170000</v>
      </c>
      <c r="G9" s="41">
        <f t="shared" ref="G9:P9" si="2">G12+G54</f>
        <v>10525278.82</v>
      </c>
      <c r="H9" s="41">
        <f t="shared" si="2"/>
        <v>303600</v>
      </c>
      <c r="I9" s="41">
        <f t="shared" si="2"/>
        <v>293200</v>
      </c>
      <c r="J9" s="41">
        <f t="shared" si="2"/>
        <v>283000</v>
      </c>
      <c r="K9" s="41">
        <f t="shared" si="2"/>
        <v>272600</v>
      </c>
      <c r="L9" s="41">
        <f t="shared" si="2"/>
        <v>262200</v>
      </c>
      <c r="M9" s="41">
        <f t="shared" si="2"/>
        <v>252000</v>
      </c>
      <c r="N9" s="41">
        <f t="shared" si="2"/>
        <v>241500</v>
      </c>
      <c r="O9" s="41">
        <f t="shared" si="2"/>
        <v>231000</v>
      </c>
      <c r="P9" s="41">
        <f t="shared" si="2"/>
        <v>160500</v>
      </c>
      <c r="Q9" s="77"/>
    </row>
    <row r="10" spans="1:17">
      <c r="A10" s="85">
        <v>1</v>
      </c>
      <c r="B10" s="15" t="s">
        <v>14</v>
      </c>
      <c r="C10" s="16"/>
      <c r="D10" s="16"/>
      <c r="E10" s="17"/>
      <c r="F10" s="48">
        <f>F11+F12</f>
        <v>15400413</v>
      </c>
      <c r="G10" s="48">
        <f t="shared" ref="G10:P10" si="3">G11+G12</f>
        <v>11418394.120000001</v>
      </c>
      <c r="H10" s="48">
        <f t="shared" si="3"/>
        <v>303600</v>
      </c>
      <c r="I10" s="48">
        <f t="shared" si="3"/>
        <v>293200</v>
      </c>
      <c r="J10" s="48">
        <f t="shared" si="3"/>
        <v>283000</v>
      </c>
      <c r="K10" s="48">
        <f t="shared" si="3"/>
        <v>272600</v>
      </c>
      <c r="L10" s="48">
        <f t="shared" si="3"/>
        <v>262200</v>
      </c>
      <c r="M10" s="48">
        <f t="shared" si="3"/>
        <v>252000</v>
      </c>
      <c r="N10" s="48">
        <f t="shared" si="3"/>
        <v>241500</v>
      </c>
      <c r="O10" s="48">
        <f t="shared" si="3"/>
        <v>231000</v>
      </c>
      <c r="P10" s="48">
        <f t="shared" si="3"/>
        <v>160500</v>
      </c>
      <c r="Q10" s="75">
        <f>G10+H10+I10+J10+K10+L10+M10+N10+O10+P10</f>
        <v>13717994.120000001</v>
      </c>
    </row>
    <row r="11" spans="1:17">
      <c r="A11" s="86"/>
      <c r="B11" s="18" t="s">
        <v>20</v>
      </c>
      <c r="C11" s="19"/>
      <c r="D11" s="19"/>
      <c r="E11" s="20"/>
      <c r="F11" s="42">
        <f>F14+F44</f>
        <v>1230413</v>
      </c>
      <c r="G11" s="42">
        <f t="shared" ref="G11:P11" si="4">G14+G44</f>
        <v>893115.3</v>
      </c>
      <c r="H11" s="42">
        <f t="shared" si="4"/>
        <v>0</v>
      </c>
      <c r="I11" s="42">
        <f t="shared" si="4"/>
        <v>0</v>
      </c>
      <c r="J11" s="42">
        <f t="shared" si="4"/>
        <v>0</v>
      </c>
      <c r="K11" s="42">
        <f t="shared" si="4"/>
        <v>0</v>
      </c>
      <c r="L11" s="42">
        <f t="shared" si="4"/>
        <v>0</v>
      </c>
      <c r="M11" s="42">
        <f t="shared" si="4"/>
        <v>0</v>
      </c>
      <c r="N11" s="42">
        <f t="shared" si="4"/>
        <v>0</v>
      </c>
      <c r="O11" s="42">
        <f t="shared" si="4"/>
        <v>0</v>
      </c>
      <c r="P11" s="42">
        <f t="shared" si="4"/>
        <v>0</v>
      </c>
      <c r="Q11" s="76"/>
    </row>
    <row r="12" spans="1:17">
      <c r="A12" s="87"/>
      <c r="B12" s="18" t="s">
        <v>12</v>
      </c>
      <c r="C12" s="19"/>
      <c r="D12" s="19"/>
      <c r="E12" s="20"/>
      <c r="F12" s="41">
        <f>F15+F45</f>
        <v>14170000</v>
      </c>
      <c r="G12" s="41">
        <f t="shared" ref="G12:P12" si="5">G15+G45</f>
        <v>10525278.82</v>
      </c>
      <c r="H12" s="41">
        <f t="shared" si="5"/>
        <v>303600</v>
      </c>
      <c r="I12" s="41">
        <f t="shared" si="5"/>
        <v>293200</v>
      </c>
      <c r="J12" s="41">
        <f t="shared" si="5"/>
        <v>283000</v>
      </c>
      <c r="K12" s="41">
        <f t="shared" si="5"/>
        <v>272600</v>
      </c>
      <c r="L12" s="41">
        <f t="shared" si="5"/>
        <v>262200</v>
      </c>
      <c r="M12" s="41">
        <f t="shared" si="5"/>
        <v>252000</v>
      </c>
      <c r="N12" s="41">
        <f t="shared" si="5"/>
        <v>241500</v>
      </c>
      <c r="O12" s="41">
        <f t="shared" si="5"/>
        <v>231000</v>
      </c>
      <c r="P12" s="41">
        <f t="shared" si="5"/>
        <v>160500</v>
      </c>
      <c r="Q12" s="77"/>
    </row>
    <row r="13" spans="1:17" ht="56.25" customHeight="1">
      <c r="A13" s="90" t="s">
        <v>21</v>
      </c>
      <c r="B13" s="93" t="s">
        <v>24</v>
      </c>
      <c r="C13" s="94"/>
      <c r="D13" s="94"/>
      <c r="E13" s="95"/>
      <c r="F13" s="49">
        <f>F14+F15</f>
        <v>12420413</v>
      </c>
      <c r="G13" s="49">
        <f>G14+G15</f>
        <v>11094394.120000001</v>
      </c>
      <c r="H13" s="49">
        <f t="shared" ref="H13:P13" si="6">H14+H15</f>
        <v>0</v>
      </c>
      <c r="I13" s="49">
        <f t="shared" si="6"/>
        <v>0</v>
      </c>
      <c r="J13" s="49">
        <f t="shared" si="6"/>
        <v>0</v>
      </c>
      <c r="K13" s="49">
        <f t="shared" si="6"/>
        <v>0</v>
      </c>
      <c r="L13" s="49">
        <f t="shared" si="6"/>
        <v>0</v>
      </c>
      <c r="M13" s="49">
        <f t="shared" si="6"/>
        <v>0</v>
      </c>
      <c r="N13" s="49">
        <f t="shared" si="6"/>
        <v>0</v>
      </c>
      <c r="O13" s="49">
        <f t="shared" si="6"/>
        <v>0</v>
      </c>
      <c r="P13" s="49">
        <f t="shared" si="6"/>
        <v>0</v>
      </c>
      <c r="Q13" s="75">
        <f>G13+H13+I13+J13+K13+L13+M13+N13+O13+P13</f>
        <v>11094394.120000001</v>
      </c>
    </row>
    <row r="14" spans="1:17">
      <c r="A14" s="91"/>
      <c r="B14" s="96" t="s">
        <v>20</v>
      </c>
      <c r="C14" s="97"/>
      <c r="D14" s="97"/>
      <c r="E14" s="98"/>
      <c r="F14" s="42">
        <f>F17+F20+F23+F26+F29+F32+F35</f>
        <v>1230413</v>
      </c>
      <c r="G14" s="42">
        <f>G23</f>
        <v>893115.3</v>
      </c>
      <c r="H14" s="42">
        <f t="shared" ref="H14:P14" si="7">H23</f>
        <v>0</v>
      </c>
      <c r="I14" s="42">
        <f t="shared" si="7"/>
        <v>0</v>
      </c>
      <c r="J14" s="42">
        <f t="shared" si="7"/>
        <v>0</v>
      </c>
      <c r="K14" s="42">
        <f t="shared" si="7"/>
        <v>0</v>
      </c>
      <c r="L14" s="42">
        <f t="shared" si="7"/>
        <v>0</v>
      </c>
      <c r="M14" s="42">
        <f t="shared" si="7"/>
        <v>0</v>
      </c>
      <c r="N14" s="42">
        <f t="shared" si="7"/>
        <v>0</v>
      </c>
      <c r="O14" s="42">
        <f t="shared" si="7"/>
        <v>0</v>
      </c>
      <c r="P14" s="42">
        <f t="shared" si="7"/>
        <v>0</v>
      </c>
      <c r="Q14" s="76"/>
    </row>
    <row r="15" spans="1:17">
      <c r="A15" s="92"/>
      <c r="B15" s="96" t="s">
        <v>12</v>
      </c>
      <c r="C15" s="97"/>
      <c r="D15" s="97"/>
      <c r="E15" s="98"/>
      <c r="F15" s="41">
        <f>F18+F21+F27+F30+F33+F36</f>
        <v>11190000</v>
      </c>
      <c r="G15" s="41">
        <f>G18+G21+G27+G30+G33+G36</f>
        <v>10201278.82</v>
      </c>
      <c r="H15" s="41">
        <f t="shared" ref="H15:P15" si="8">H18+H21+H27+H30+H33+H36</f>
        <v>0</v>
      </c>
      <c r="I15" s="41">
        <f t="shared" si="8"/>
        <v>0</v>
      </c>
      <c r="J15" s="41">
        <f t="shared" si="8"/>
        <v>0</v>
      </c>
      <c r="K15" s="41">
        <f t="shared" si="8"/>
        <v>0</v>
      </c>
      <c r="L15" s="41">
        <f t="shared" si="8"/>
        <v>0</v>
      </c>
      <c r="M15" s="41">
        <f t="shared" si="8"/>
        <v>0</v>
      </c>
      <c r="N15" s="41">
        <f t="shared" si="8"/>
        <v>0</v>
      </c>
      <c r="O15" s="41">
        <f t="shared" si="8"/>
        <v>0</v>
      </c>
      <c r="P15" s="41">
        <f t="shared" si="8"/>
        <v>0</v>
      </c>
      <c r="Q15" s="77"/>
    </row>
    <row r="16" spans="1:17" ht="66.75" customHeight="1">
      <c r="A16" s="85"/>
      <c r="B16" s="32" t="s">
        <v>31</v>
      </c>
      <c r="C16" s="71" t="s">
        <v>32</v>
      </c>
      <c r="D16" s="68">
        <v>2009</v>
      </c>
      <c r="E16" s="68">
        <v>2011</v>
      </c>
      <c r="F16" s="49">
        <v>610000</v>
      </c>
      <c r="G16" s="49">
        <v>550000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75">
        <f>G16+H16+I16+J16+K16+L16+M16+N16+O16+P16</f>
        <v>550000</v>
      </c>
    </row>
    <row r="17" spans="1:17">
      <c r="A17" s="86"/>
      <c r="B17" s="47" t="s">
        <v>20</v>
      </c>
      <c r="C17" s="72"/>
      <c r="D17" s="69"/>
      <c r="E17" s="69"/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76"/>
    </row>
    <row r="18" spans="1:17" ht="10.5" customHeight="1">
      <c r="A18" s="87"/>
      <c r="B18" s="47" t="s">
        <v>12</v>
      </c>
      <c r="C18" s="73"/>
      <c r="D18" s="70"/>
      <c r="E18" s="70"/>
      <c r="F18" s="40">
        <v>610000</v>
      </c>
      <c r="G18" s="40">
        <v>550000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77"/>
    </row>
    <row r="19" spans="1:17" ht="111" customHeight="1">
      <c r="A19" s="29"/>
      <c r="B19" s="32" t="s">
        <v>40</v>
      </c>
      <c r="C19" s="33" t="s">
        <v>32</v>
      </c>
      <c r="D19" s="36">
        <v>2010</v>
      </c>
      <c r="E19" s="36">
        <v>2011</v>
      </c>
      <c r="F19" s="50">
        <v>550000</v>
      </c>
      <c r="G19" s="50">
        <v>526140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75">
        <f t="shared" ref="Q19" si="9">G19+H19+I19+J19+K19+L19+M19+N19+O19+P19</f>
        <v>526140</v>
      </c>
    </row>
    <row r="20" spans="1:17">
      <c r="A20" s="30"/>
      <c r="B20" s="47" t="s">
        <v>20</v>
      </c>
      <c r="C20" s="34"/>
      <c r="D20" s="37"/>
      <c r="E20" s="37"/>
      <c r="F20" s="43">
        <v>0</v>
      </c>
      <c r="G20" s="43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76"/>
    </row>
    <row r="21" spans="1:17">
      <c r="A21" s="31"/>
      <c r="B21" s="47" t="s">
        <v>12</v>
      </c>
      <c r="C21" s="35"/>
      <c r="D21" s="38"/>
      <c r="E21" s="38"/>
      <c r="F21" s="44">
        <v>550000</v>
      </c>
      <c r="G21" s="44">
        <v>526140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77"/>
    </row>
    <row r="22" spans="1:17" ht="84.75" customHeight="1">
      <c r="A22" s="29"/>
      <c r="B22" s="32" t="s">
        <v>44</v>
      </c>
      <c r="C22" s="33" t="s">
        <v>47</v>
      </c>
      <c r="D22" s="36">
        <v>2010</v>
      </c>
      <c r="E22" s="36">
        <v>2011</v>
      </c>
      <c r="F22" s="50">
        <v>1230413</v>
      </c>
      <c r="G22" s="50">
        <f>G23</f>
        <v>893115.3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75">
        <f t="shared" ref="Q22" si="10">G22+H22+I22+J22+K22+L22+M22+N22+O22+P22</f>
        <v>893115.3</v>
      </c>
    </row>
    <row r="23" spans="1:17">
      <c r="A23" s="30"/>
      <c r="B23" s="47" t="s">
        <v>20</v>
      </c>
      <c r="C23" s="34"/>
      <c r="D23" s="37"/>
      <c r="E23" s="37"/>
      <c r="F23" s="43">
        <v>1230413</v>
      </c>
      <c r="G23" s="43">
        <v>893115.3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76"/>
    </row>
    <row r="24" spans="1:17">
      <c r="A24" s="31"/>
      <c r="B24" s="47" t="s">
        <v>12</v>
      </c>
      <c r="C24" s="35"/>
      <c r="D24" s="38"/>
      <c r="E24" s="38"/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77"/>
    </row>
    <row r="25" spans="1:17" ht="63.75">
      <c r="A25" s="25"/>
      <c r="B25" s="32" t="s">
        <v>45</v>
      </c>
      <c r="C25" s="71" t="s">
        <v>32</v>
      </c>
      <c r="D25" s="74">
        <v>2009</v>
      </c>
      <c r="E25" s="74">
        <v>2011</v>
      </c>
      <c r="F25" s="43">
        <v>5600000</v>
      </c>
      <c r="G25" s="43">
        <f>G27</f>
        <v>5230000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75">
        <f t="shared" ref="Q25" si="11">G25+H25+I25+J25+K25+L25+M25+N25+O25+P25</f>
        <v>5230000</v>
      </c>
    </row>
    <row r="26" spans="1:17">
      <c r="A26" s="25"/>
      <c r="B26" s="47" t="s">
        <v>20</v>
      </c>
      <c r="C26" s="72"/>
      <c r="D26" s="74"/>
      <c r="E26" s="74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76"/>
    </row>
    <row r="27" spans="1:17">
      <c r="A27" s="25"/>
      <c r="B27" s="47" t="s">
        <v>12</v>
      </c>
      <c r="C27" s="73"/>
      <c r="D27" s="74"/>
      <c r="E27" s="74"/>
      <c r="F27" s="44">
        <v>5600000</v>
      </c>
      <c r="G27" s="46">
        <v>5230000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77"/>
    </row>
    <row r="28" spans="1:17" ht="51">
      <c r="A28" s="25"/>
      <c r="B28" s="32" t="s">
        <v>46</v>
      </c>
      <c r="C28" s="71" t="s">
        <v>32</v>
      </c>
      <c r="D28" s="74">
        <v>2009</v>
      </c>
      <c r="E28" s="74">
        <v>2011</v>
      </c>
      <c r="F28" s="51">
        <v>3000000</v>
      </c>
      <c r="G28" s="50">
        <f>G30</f>
        <v>2761000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75">
        <f>G28+H28+I28+J28+K28+L28+M28+N28+O28+P28</f>
        <v>2761000</v>
      </c>
    </row>
    <row r="29" spans="1:17">
      <c r="A29" s="25"/>
      <c r="B29" s="47" t="s">
        <v>20</v>
      </c>
      <c r="C29" s="72"/>
      <c r="D29" s="74"/>
      <c r="E29" s="74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76"/>
    </row>
    <row r="30" spans="1:17">
      <c r="A30" s="25"/>
      <c r="B30" s="47" t="s">
        <v>12</v>
      </c>
      <c r="C30" s="73"/>
      <c r="D30" s="74"/>
      <c r="E30" s="74"/>
      <c r="F30" s="44">
        <v>3000000</v>
      </c>
      <c r="G30" s="44">
        <v>2761000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77"/>
    </row>
    <row r="31" spans="1:17" ht="43.5" customHeight="1">
      <c r="A31" s="25"/>
      <c r="B31" s="32" t="s">
        <v>42</v>
      </c>
      <c r="C31" s="71" t="s">
        <v>32</v>
      </c>
      <c r="D31" s="74">
        <v>2009</v>
      </c>
      <c r="E31" s="74">
        <v>2011</v>
      </c>
      <c r="F31" s="51">
        <v>530000</v>
      </c>
      <c r="G31" s="52">
        <f>G33</f>
        <v>530000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75">
        <f t="shared" ref="Q31" si="12">G31+H31+I31+J31+K31+L31+M31+N31+O31+P31</f>
        <v>530000</v>
      </c>
    </row>
    <row r="32" spans="1:17">
      <c r="A32" s="25"/>
      <c r="B32" s="18" t="s">
        <v>20</v>
      </c>
      <c r="C32" s="72"/>
      <c r="D32" s="74"/>
      <c r="E32" s="74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76"/>
    </row>
    <row r="33" spans="1:17" ht="16.5" customHeight="1">
      <c r="A33" s="25"/>
      <c r="B33" s="18" t="s">
        <v>12</v>
      </c>
      <c r="C33" s="73"/>
      <c r="D33" s="74"/>
      <c r="E33" s="74"/>
      <c r="F33" s="44">
        <v>530000</v>
      </c>
      <c r="G33" s="44">
        <v>530000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77"/>
    </row>
    <row r="34" spans="1:17" ht="53.25" customHeight="1">
      <c r="A34" s="24"/>
      <c r="B34" s="32" t="s">
        <v>43</v>
      </c>
      <c r="C34" s="71" t="s">
        <v>32</v>
      </c>
      <c r="D34" s="68">
        <v>2009</v>
      </c>
      <c r="E34" s="68">
        <v>2011</v>
      </c>
      <c r="F34" s="49">
        <v>900000</v>
      </c>
      <c r="G34" s="49">
        <f>G36</f>
        <v>604138.81999999995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75">
        <f t="shared" ref="Q34" si="13">G34+H34+I34+J34+K34+L34+M34+N34+O34+P34</f>
        <v>604138.81999999995</v>
      </c>
    </row>
    <row r="35" spans="1:17">
      <c r="A35" s="25"/>
      <c r="B35" s="18" t="s">
        <v>20</v>
      </c>
      <c r="C35" s="72"/>
      <c r="D35" s="69"/>
      <c r="E35" s="69"/>
      <c r="F35" s="39">
        <v>0</v>
      </c>
      <c r="G35" s="39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76"/>
    </row>
    <row r="36" spans="1:17">
      <c r="A36" s="26"/>
      <c r="B36" s="18" t="s">
        <v>12</v>
      </c>
      <c r="C36" s="73"/>
      <c r="D36" s="70"/>
      <c r="E36" s="70"/>
      <c r="F36" s="40">
        <v>900000</v>
      </c>
      <c r="G36" s="40">
        <v>604138.81999999995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77"/>
    </row>
    <row r="37" spans="1:17" ht="45.75" customHeight="1">
      <c r="A37" s="90" t="s">
        <v>22</v>
      </c>
      <c r="B37" s="93" t="s">
        <v>23</v>
      </c>
      <c r="C37" s="94"/>
      <c r="D37" s="94"/>
      <c r="E37" s="95"/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75">
        <f>G37+H37+I37+J37+K37+L37+M37+N37+O37+P37</f>
        <v>0</v>
      </c>
    </row>
    <row r="38" spans="1:17">
      <c r="A38" s="91"/>
      <c r="B38" s="96" t="s">
        <v>20</v>
      </c>
      <c r="C38" s="97"/>
      <c r="D38" s="97"/>
      <c r="E38" s="98"/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76"/>
    </row>
    <row r="39" spans="1:17">
      <c r="A39" s="92"/>
      <c r="B39" s="96" t="s">
        <v>12</v>
      </c>
      <c r="C39" s="97"/>
      <c r="D39" s="97"/>
      <c r="E39" s="98"/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77"/>
    </row>
    <row r="40" spans="1:17">
      <c r="A40" s="85"/>
      <c r="B40" s="15" t="s">
        <v>15</v>
      </c>
      <c r="C40" s="102"/>
      <c r="D40" s="85"/>
      <c r="E40" s="85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75">
        <f t="shared" ref="Q40" si="14">G40+H40+I40+J40+K40+L40+M40+N40+O40+P40</f>
        <v>0</v>
      </c>
    </row>
    <row r="41" spans="1:17">
      <c r="A41" s="86"/>
      <c r="B41" s="18" t="s">
        <v>20</v>
      </c>
      <c r="C41" s="103"/>
      <c r="D41" s="86"/>
      <c r="E41" s="86"/>
      <c r="F41" s="14"/>
      <c r="G41" s="14"/>
      <c r="H41" s="14"/>
      <c r="I41" s="14"/>
      <c r="J41" s="14"/>
      <c r="K41" s="27"/>
      <c r="L41" s="27"/>
      <c r="M41" s="27"/>
      <c r="N41" s="27"/>
      <c r="O41" s="27"/>
      <c r="P41" s="14"/>
      <c r="Q41" s="76"/>
    </row>
    <row r="42" spans="1:17">
      <c r="A42" s="87"/>
      <c r="B42" s="18" t="s">
        <v>12</v>
      </c>
      <c r="C42" s="104"/>
      <c r="D42" s="105"/>
      <c r="E42" s="105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77"/>
    </row>
    <row r="43" spans="1:17" ht="33" customHeight="1">
      <c r="A43" s="90" t="s">
        <v>25</v>
      </c>
      <c r="B43" s="93" t="s">
        <v>26</v>
      </c>
      <c r="C43" s="94"/>
      <c r="D43" s="94"/>
      <c r="E43" s="95"/>
      <c r="F43" s="48">
        <f>F48+F51</f>
        <v>2980000</v>
      </c>
      <c r="G43" s="48">
        <f t="shared" ref="G43:P43" si="15">G48+G51</f>
        <v>324000</v>
      </c>
      <c r="H43" s="48">
        <f t="shared" si="15"/>
        <v>303600</v>
      </c>
      <c r="I43" s="48">
        <f t="shared" si="15"/>
        <v>293200</v>
      </c>
      <c r="J43" s="48">
        <f t="shared" si="15"/>
        <v>283000</v>
      </c>
      <c r="K43" s="48">
        <f t="shared" si="15"/>
        <v>272600</v>
      </c>
      <c r="L43" s="48">
        <f t="shared" si="15"/>
        <v>262200</v>
      </c>
      <c r="M43" s="48">
        <f t="shared" si="15"/>
        <v>252000</v>
      </c>
      <c r="N43" s="48">
        <f t="shared" si="15"/>
        <v>241500</v>
      </c>
      <c r="O43" s="48">
        <f t="shared" si="15"/>
        <v>231000</v>
      </c>
      <c r="P43" s="48">
        <f t="shared" si="15"/>
        <v>160500</v>
      </c>
      <c r="Q43" s="75">
        <f>G43+H43+I43+J43+K43+L43+M43+N43+O43+P43</f>
        <v>2623600</v>
      </c>
    </row>
    <row r="44" spans="1:17">
      <c r="A44" s="91"/>
      <c r="B44" s="96" t="s">
        <v>20</v>
      </c>
      <c r="C44" s="97"/>
      <c r="D44" s="97"/>
      <c r="E44" s="98"/>
      <c r="F44" s="42">
        <f>F47+F50</f>
        <v>0</v>
      </c>
      <c r="G44" s="42">
        <f t="shared" ref="G44:P44" si="16">G47+G50</f>
        <v>0</v>
      </c>
      <c r="H44" s="42">
        <f t="shared" si="16"/>
        <v>0</v>
      </c>
      <c r="I44" s="42">
        <f t="shared" si="16"/>
        <v>0</v>
      </c>
      <c r="J44" s="42">
        <f t="shared" si="16"/>
        <v>0</v>
      </c>
      <c r="K44" s="42">
        <f t="shared" si="16"/>
        <v>0</v>
      </c>
      <c r="L44" s="42">
        <f t="shared" si="16"/>
        <v>0</v>
      </c>
      <c r="M44" s="42">
        <f t="shared" si="16"/>
        <v>0</v>
      </c>
      <c r="N44" s="42">
        <f t="shared" si="16"/>
        <v>0</v>
      </c>
      <c r="O44" s="42">
        <f t="shared" si="16"/>
        <v>0</v>
      </c>
      <c r="P44" s="42">
        <f t="shared" si="16"/>
        <v>0</v>
      </c>
      <c r="Q44" s="76"/>
    </row>
    <row r="45" spans="1:17">
      <c r="A45" s="92"/>
      <c r="B45" s="96" t="s">
        <v>12</v>
      </c>
      <c r="C45" s="97"/>
      <c r="D45" s="97"/>
      <c r="E45" s="98"/>
      <c r="F45" s="41">
        <f>F46+F51</f>
        <v>2980000</v>
      </c>
      <c r="G45" s="41">
        <f t="shared" ref="G45:P45" si="17">G46+G51</f>
        <v>324000</v>
      </c>
      <c r="H45" s="41">
        <f t="shared" si="17"/>
        <v>303600</v>
      </c>
      <c r="I45" s="41">
        <f t="shared" si="17"/>
        <v>293200</v>
      </c>
      <c r="J45" s="41">
        <f t="shared" si="17"/>
        <v>283000</v>
      </c>
      <c r="K45" s="41">
        <f t="shared" si="17"/>
        <v>272600</v>
      </c>
      <c r="L45" s="41">
        <f t="shared" si="17"/>
        <v>262200</v>
      </c>
      <c r="M45" s="41">
        <f t="shared" si="17"/>
        <v>252000</v>
      </c>
      <c r="N45" s="41">
        <f t="shared" si="17"/>
        <v>241500</v>
      </c>
      <c r="O45" s="41">
        <f t="shared" si="17"/>
        <v>231000</v>
      </c>
      <c r="P45" s="41">
        <f t="shared" si="17"/>
        <v>160500</v>
      </c>
      <c r="Q45" s="77"/>
    </row>
    <row r="46" spans="1:17" ht="38.25" customHeight="1">
      <c r="A46" s="85"/>
      <c r="B46" s="32" t="s">
        <v>33</v>
      </c>
      <c r="C46" s="71" t="s">
        <v>32</v>
      </c>
      <c r="D46" s="68">
        <v>2009</v>
      </c>
      <c r="E46" s="68">
        <v>2020</v>
      </c>
      <c r="F46" s="48">
        <v>2750000</v>
      </c>
      <c r="G46" s="53">
        <v>300000</v>
      </c>
      <c r="H46" s="53">
        <v>280000</v>
      </c>
      <c r="I46" s="53">
        <v>270000</v>
      </c>
      <c r="J46" s="53">
        <v>260000</v>
      </c>
      <c r="K46" s="53">
        <v>250000</v>
      </c>
      <c r="L46" s="53">
        <v>240000</v>
      </c>
      <c r="M46" s="53">
        <v>230000</v>
      </c>
      <c r="N46" s="53">
        <v>220000</v>
      </c>
      <c r="O46" s="53">
        <v>210000</v>
      </c>
      <c r="P46" s="53">
        <v>140000</v>
      </c>
      <c r="Q46" s="75">
        <f t="shared" ref="Q46" si="18">G46+H46+I46+J46+K46+L46+M46+N46+O46+P46</f>
        <v>2400000</v>
      </c>
    </row>
    <row r="47" spans="1:17">
      <c r="A47" s="86"/>
      <c r="B47" s="18" t="s">
        <v>20</v>
      </c>
      <c r="C47" s="72"/>
      <c r="D47" s="69"/>
      <c r="E47" s="69"/>
      <c r="F47" s="42">
        <f>+F50</f>
        <v>0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76"/>
    </row>
    <row r="48" spans="1:17">
      <c r="A48" s="87"/>
      <c r="B48" s="18" t="s">
        <v>12</v>
      </c>
      <c r="C48" s="73"/>
      <c r="D48" s="70"/>
      <c r="E48" s="70"/>
      <c r="F48" s="41">
        <v>2750000</v>
      </c>
      <c r="G48" s="41">
        <v>300000</v>
      </c>
      <c r="H48" s="41">
        <v>280000</v>
      </c>
      <c r="I48" s="41">
        <v>270000</v>
      </c>
      <c r="J48" s="41">
        <v>260000</v>
      </c>
      <c r="K48" s="41">
        <v>250000</v>
      </c>
      <c r="L48" s="41">
        <v>240000</v>
      </c>
      <c r="M48" s="41">
        <v>230000</v>
      </c>
      <c r="N48" s="41">
        <v>220000</v>
      </c>
      <c r="O48" s="41">
        <v>210000</v>
      </c>
      <c r="P48" s="41">
        <v>140000</v>
      </c>
      <c r="Q48" s="77"/>
    </row>
    <row r="49" spans="1:17" ht="43.5" customHeight="1">
      <c r="A49" s="85"/>
      <c r="B49" s="32" t="s">
        <v>48</v>
      </c>
      <c r="C49" s="71" t="s">
        <v>32</v>
      </c>
      <c r="D49" s="68">
        <v>2010</v>
      </c>
      <c r="E49" s="68">
        <v>2020</v>
      </c>
      <c r="F49" s="48">
        <v>230000</v>
      </c>
      <c r="G49" s="53">
        <v>24000</v>
      </c>
      <c r="H49" s="53">
        <v>23600</v>
      </c>
      <c r="I49" s="53">
        <v>23200</v>
      </c>
      <c r="J49" s="53">
        <v>23000</v>
      </c>
      <c r="K49" s="53">
        <v>22600</v>
      </c>
      <c r="L49" s="53">
        <v>22200</v>
      </c>
      <c r="M49" s="53">
        <v>22000</v>
      </c>
      <c r="N49" s="53">
        <v>21500</v>
      </c>
      <c r="O49" s="53">
        <v>21000</v>
      </c>
      <c r="P49" s="53">
        <v>20500</v>
      </c>
      <c r="Q49" s="75">
        <f>G49+H49+I49+J49+K49+L49+M49+N49+O49+P49</f>
        <v>223600</v>
      </c>
    </row>
    <row r="50" spans="1:17">
      <c r="A50" s="86"/>
      <c r="B50" s="18" t="s">
        <v>20</v>
      </c>
      <c r="C50" s="72"/>
      <c r="D50" s="69"/>
      <c r="E50" s="69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76"/>
    </row>
    <row r="51" spans="1:17">
      <c r="A51" s="87"/>
      <c r="B51" s="18" t="s">
        <v>12</v>
      </c>
      <c r="C51" s="73"/>
      <c r="D51" s="70"/>
      <c r="E51" s="70"/>
      <c r="F51" s="41">
        <v>230000</v>
      </c>
      <c r="G51" s="41">
        <v>24000</v>
      </c>
      <c r="H51" s="41">
        <v>23600</v>
      </c>
      <c r="I51" s="41">
        <v>23200</v>
      </c>
      <c r="J51" s="41">
        <v>23000</v>
      </c>
      <c r="K51" s="41">
        <v>22600</v>
      </c>
      <c r="L51" s="41">
        <v>22200</v>
      </c>
      <c r="M51" s="41">
        <v>22000</v>
      </c>
      <c r="N51" s="41">
        <v>21500</v>
      </c>
      <c r="O51" s="41">
        <v>21000</v>
      </c>
      <c r="P51" s="41">
        <v>20500</v>
      </c>
      <c r="Q51" s="77"/>
    </row>
    <row r="52" spans="1:17" ht="72.75" customHeight="1">
      <c r="A52" s="85">
        <v>2</v>
      </c>
      <c r="B52" s="93" t="s">
        <v>16</v>
      </c>
      <c r="C52" s="94"/>
      <c r="D52" s="94"/>
      <c r="E52" s="95"/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106">
        <v>0</v>
      </c>
    </row>
    <row r="53" spans="1:17">
      <c r="A53" s="86"/>
      <c r="B53" s="18" t="s">
        <v>20</v>
      </c>
      <c r="C53" s="19"/>
      <c r="D53" s="19"/>
      <c r="E53" s="20"/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107"/>
    </row>
    <row r="54" spans="1:17" ht="14.25" customHeight="1">
      <c r="A54" s="87"/>
      <c r="B54" s="18" t="s">
        <v>12</v>
      </c>
      <c r="C54" s="19"/>
      <c r="D54" s="19"/>
      <c r="E54" s="20"/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108"/>
    </row>
    <row r="55" spans="1:17">
      <c r="A55" s="85"/>
      <c r="B55" s="15" t="s">
        <v>17</v>
      </c>
      <c r="C55" s="102"/>
      <c r="D55" s="85"/>
      <c r="E55" s="85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09"/>
    </row>
    <row r="56" spans="1:17">
      <c r="A56" s="86"/>
      <c r="B56" s="18" t="s">
        <v>20</v>
      </c>
      <c r="C56" s="103"/>
      <c r="D56" s="86"/>
      <c r="E56" s="86"/>
      <c r="F56" s="14"/>
      <c r="G56" s="14"/>
      <c r="H56" s="14"/>
      <c r="I56" s="14"/>
      <c r="J56" s="14"/>
      <c r="K56" s="27"/>
      <c r="L56" s="27"/>
      <c r="M56" s="27"/>
      <c r="N56" s="27"/>
      <c r="O56" s="27"/>
      <c r="P56" s="14"/>
      <c r="Q56" s="76"/>
    </row>
    <row r="57" spans="1:17">
      <c r="A57" s="87"/>
      <c r="B57" s="18" t="s">
        <v>12</v>
      </c>
      <c r="C57" s="104"/>
      <c r="D57" s="105"/>
      <c r="E57" s="105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77"/>
    </row>
    <row r="58" spans="1:17" ht="36.75" customHeight="1">
      <c r="A58" s="85">
        <v>3</v>
      </c>
      <c r="B58" s="93" t="s">
        <v>18</v>
      </c>
      <c r="C58" s="94"/>
      <c r="D58" s="94"/>
      <c r="E58" s="95"/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106">
        <v>0</v>
      </c>
    </row>
    <row r="59" spans="1:17">
      <c r="A59" s="86"/>
      <c r="B59" s="18" t="s">
        <v>20</v>
      </c>
      <c r="C59" s="19"/>
      <c r="D59" s="19"/>
      <c r="E59" s="20"/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107"/>
    </row>
    <row r="60" spans="1:17">
      <c r="A60" s="85"/>
      <c r="B60" s="15" t="s">
        <v>17</v>
      </c>
      <c r="C60" s="102"/>
      <c r="D60" s="85"/>
      <c r="E60" s="85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09" t="s">
        <v>41</v>
      </c>
    </row>
    <row r="61" spans="1:17">
      <c r="A61" s="105"/>
      <c r="B61" s="18" t="s">
        <v>20</v>
      </c>
      <c r="C61" s="104"/>
      <c r="D61" s="105"/>
      <c r="E61" s="105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77"/>
    </row>
    <row r="62" spans="1:17">
      <c r="A62" s="55"/>
      <c r="B62" s="57"/>
      <c r="C62" s="56"/>
      <c r="D62" s="55"/>
      <c r="E62" s="55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 ht="169.5" customHeight="1">
      <c r="A63" s="21" t="s">
        <v>19</v>
      </c>
      <c r="B63" s="110" t="s">
        <v>29</v>
      </c>
      <c r="C63" s="110"/>
      <c r="D63" s="110"/>
      <c r="E63" s="110"/>
      <c r="F63" s="110"/>
      <c r="G63" s="110"/>
      <c r="H63" s="110"/>
      <c r="I63" s="110"/>
      <c r="J63" s="110"/>
      <c r="K63" s="28"/>
      <c r="L63" s="28"/>
      <c r="M63" s="28"/>
      <c r="N63" s="28"/>
      <c r="O63" s="28"/>
      <c r="P63" s="22"/>
      <c r="Q63" s="22"/>
    </row>
  </sheetData>
  <mergeCells count="86">
    <mergeCell ref="Q34:Q36"/>
    <mergeCell ref="Q19:Q21"/>
    <mergeCell ref="Q22:Q24"/>
    <mergeCell ref="Q25:Q27"/>
    <mergeCell ref="Q28:Q30"/>
    <mergeCell ref="Q31:Q33"/>
    <mergeCell ref="B63:J63"/>
    <mergeCell ref="A58:A59"/>
    <mergeCell ref="B58:E58"/>
    <mergeCell ref="Q58:Q59"/>
    <mergeCell ref="A60:A61"/>
    <mergeCell ref="C60:C61"/>
    <mergeCell ref="D60:D61"/>
    <mergeCell ref="E60:E61"/>
    <mergeCell ref="Q60:Q61"/>
    <mergeCell ref="A55:A57"/>
    <mergeCell ref="C55:C57"/>
    <mergeCell ref="D55:D57"/>
    <mergeCell ref="E55:E57"/>
    <mergeCell ref="Q55:Q57"/>
    <mergeCell ref="A52:A54"/>
    <mergeCell ref="Q52:Q54"/>
    <mergeCell ref="B52:E52"/>
    <mergeCell ref="A49:A51"/>
    <mergeCell ref="C49:C51"/>
    <mergeCell ref="D49:D51"/>
    <mergeCell ref="E49:E51"/>
    <mergeCell ref="Q49:Q51"/>
    <mergeCell ref="A46:A48"/>
    <mergeCell ref="C46:C48"/>
    <mergeCell ref="D46:D48"/>
    <mergeCell ref="E46:E48"/>
    <mergeCell ref="Q46:Q48"/>
    <mergeCell ref="A43:A45"/>
    <mergeCell ref="Q43:Q45"/>
    <mergeCell ref="B43:E43"/>
    <mergeCell ref="B44:E44"/>
    <mergeCell ref="B45:E45"/>
    <mergeCell ref="A37:A39"/>
    <mergeCell ref="Q37:Q39"/>
    <mergeCell ref="A40:A42"/>
    <mergeCell ref="Q40:Q42"/>
    <mergeCell ref="B37:E37"/>
    <mergeCell ref="B38:E38"/>
    <mergeCell ref="B39:E39"/>
    <mergeCell ref="C40:C42"/>
    <mergeCell ref="D40:D42"/>
    <mergeCell ref="E40:E42"/>
    <mergeCell ref="C25:C27"/>
    <mergeCell ref="D16:D18"/>
    <mergeCell ref="E16:E18"/>
    <mergeCell ref="D25:D27"/>
    <mergeCell ref="E25:E27"/>
    <mergeCell ref="C16:C18"/>
    <mergeCell ref="C4:C5"/>
    <mergeCell ref="A13:A15"/>
    <mergeCell ref="B13:E13"/>
    <mergeCell ref="B14:E14"/>
    <mergeCell ref="B15:E15"/>
    <mergeCell ref="A7:A9"/>
    <mergeCell ref="A10:A12"/>
    <mergeCell ref="Q16:Q18"/>
    <mergeCell ref="H1:P1"/>
    <mergeCell ref="D4:E4"/>
    <mergeCell ref="B7:E7"/>
    <mergeCell ref="B8:E8"/>
    <mergeCell ref="B9:E9"/>
    <mergeCell ref="Q13:Q15"/>
    <mergeCell ref="F4:F5"/>
    <mergeCell ref="G4:P4"/>
    <mergeCell ref="A2:Q2"/>
    <mergeCell ref="Q4:Q5"/>
    <mergeCell ref="Q7:Q9"/>
    <mergeCell ref="Q10:Q12"/>
    <mergeCell ref="A16:A18"/>
    <mergeCell ref="A4:A5"/>
    <mergeCell ref="B4:B5"/>
    <mergeCell ref="E34:E36"/>
    <mergeCell ref="D34:D36"/>
    <mergeCell ref="C34:C36"/>
    <mergeCell ref="C31:C33"/>
    <mergeCell ref="C28:C30"/>
    <mergeCell ref="D28:D30"/>
    <mergeCell ref="E28:E30"/>
    <mergeCell ref="E31:E33"/>
    <mergeCell ref="D31:D33"/>
  </mergeCells>
  <printOptions horizontalCentered="1"/>
  <pageMargins left="0.19685039370078741" right="0.23622047244094491" top="1.1417322834645669" bottom="0.59055118110236227" header="0.51181102362204722" footer="0.51181102362204722"/>
  <pageSetup paperSize="9" scale="80" orientation="landscape" r:id="rId1"/>
  <headerFooter alignWithMargins="0">
    <oddHeader>&amp;RZałącznik nr 3
do Uchwały nr VII/36/2011
Rady Miejskiej w Golczewie
z dnia 12 maja 2011 r.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Przedsięwzięcia</vt:lpstr>
      <vt:lpstr>Przedsięwzięcia!Obszar_wydruku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Danuta</cp:lastModifiedBy>
  <cp:lastPrinted>2011-04-28T12:59:20Z</cp:lastPrinted>
  <dcterms:created xsi:type="dcterms:W3CDTF">2009-10-01T05:59:07Z</dcterms:created>
  <dcterms:modified xsi:type="dcterms:W3CDTF">2011-05-13T11:06:00Z</dcterms:modified>
</cp:coreProperties>
</file>