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70" windowHeight="11025"/>
  </bookViews>
  <sheets>
    <sheet name="Przedsięwzięcia" sheetId="4" r:id="rId1"/>
  </sheets>
  <definedNames>
    <definedName name="_xlnm.Print_Area" localSheetId="0">Przedsięwzięcia!$A$1:$Q$66</definedName>
  </definedNames>
  <calcPr calcId="145621"/>
</workbook>
</file>

<file path=xl/calcChain.xml><?xml version="1.0" encoding="utf-8"?>
<calcChain xmlns="http://schemas.openxmlformats.org/spreadsheetml/2006/main">
  <c r="H9" i="4"/>
  <c r="H10"/>
  <c r="H11"/>
  <c r="H12"/>
  <c r="H14"/>
  <c r="H15"/>
  <c r="G11"/>
  <c r="G13"/>
  <c r="G14"/>
  <c r="F14"/>
  <c r="F13"/>
  <c r="F25"/>
  <c r="H25"/>
  <c r="H13"/>
  <c r="F11"/>
  <c r="G25"/>
  <c r="Q25"/>
  <c r="G52"/>
  <c r="H49"/>
  <c r="I49"/>
  <c r="J49"/>
  <c r="J48"/>
  <c r="K49"/>
  <c r="K48"/>
  <c r="K12"/>
  <c r="K9"/>
  <c r="L49"/>
  <c r="M49"/>
  <c r="N49"/>
  <c r="N48"/>
  <c r="O49"/>
  <c r="O48"/>
  <c r="O12"/>
  <c r="O9"/>
  <c r="P49"/>
  <c r="G49"/>
  <c r="G22"/>
  <c r="Q22"/>
  <c r="G37"/>
  <c r="Q37"/>
  <c r="G34"/>
  <c r="Q34"/>
  <c r="G31"/>
  <c r="Q31"/>
  <c r="G28"/>
  <c r="Q28"/>
  <c r="Q52"/>
  <c r="Q40"/>
  <c r="Q43"/>
  <c r="Q19"/>
  <c r="Q16"/>
  <c r="P14"/>
  <c r="I14"/>
  <c r="J14"/>
  <c r="K14"/>
  <c r="L14"/>
  <c r="M14"/>
  <c r="N14"/>
  <c r="O14"/>
  <c r="I15"/>
  <c r="J15"/>
  <c r="K15"/>
  <c r="K13"/>
  <c r="L15"/>
  <c r="L13"/>
  <c r="M15"/>
  <c r="N15"/>
  <c r="O15"/>
  <c r="O13"/>
  <c r="P15"/>
  <c r="P13"/>
  <c r="G48"/>
  <c r="H48"/>
  <c r="I48"/>
  <c r="L48"/>
  <c r="L12"/>
  <c r="M48"/>
  <c r="P48"/>
  <c r="P12"/>
  <c r="G47"/>
  <c r="H47"/>
  <c r="I47"/>
  <c r="J47"/>
  <c r="J11"/>
  <c r="K47"/>
  <c r="L47"/>
  <c r="L11"/>
  <c r="L8"/>
  <c r="M47"/>
  <c r="N47"/>
  <c r="O47"/>
  <c r="O11"/>
  <c r="O8"/>
  <c r="P47"/>
  <c r="P11"/>
  <c r="P8"/>
  <c r="F48"/>
  <c r="F50"/>
  <c r="F47"/>
  <c r="G46"/>
  <c r="H46"/>
  <c r="I46"/>
  <c r="J46"/>
  <c r="K46"/>
  <c r="L46"/>
  <c r="M46"/>
  <c r="N46"/>
  <c r="O46"/>
  <c r="P46"/>
  <c r="F46"/>
  <c r="G15"/>
  <c r="F15"/>
  <c r="I11"/>
  <c r="I8"/>
  <c r="Q49"/>
  <c r="M11"/>
  <c r="F12"/>
  <c r="F9"/>
  <c r="N12"/>
  <c r="N9"/>
  <c r="G12"/>
  <c r="G9"/>
  <c r="I12"/>
  <c r="I9"/>
  <c r="M12"/>
  <c r="M9"/>
  <c r="Q46"/>
  <c r="J12"/>
  <c r="J9"/>
  <c r="N11"/>
  <c r="G8"/>
  <c r="O7"/>
  <c r="H8"/>
  <c r="M13"/>
  <c r="I13"/>
  <c r="N13"/>
  <c r="J13"/>
  <c r="J10"/>
  <c r="J8"/>
  <c r="J7"/>
  <c r="P10"/>
  <c r="P9"/>
  <c r="P7"/>
  <c r="L10"/>
  <c r="L9"/>
  <c r="L7"/>
  <c r="M8"/>
  <c r="N10"/>
  <c r="N8"/>
  <c r="O10"/>
  <c r="I10"/>
  <c r="K11"/>
  <c r="I7"/>
  <c r="N7"/>
  <c r="M7"/>
  <c r="M10"/>
  <c r="G10"/>
  <c r="G7"/>
  <c r="Q13"/>
  <c r="H7"/>
  <c r="K8"/>
  <c r="K7"/>
  <c r="K10"/>
  <c r="F8"/>
  <c r="F7"/>
  <c r="F10"/>
  <c r="Q10"/>
  <c r="Q7"/>
</calcChain>
</file>

<file path=xl/sharedStrings.xml><?xml version="1.0" encoding="utf-8"?>
<sst xmlns="http://schemas.openxmlformats.org/spreadsheetml/2006/main" count="97" uniqueCount="51">
  <si>
    <t>w złotych</t>
  </si>
  <si>
    <t>Lp.</t>
  </si>
  <si>
    <t>Okres realizacji</t>
  </si>
  <si>
    <t>Łączne nakłady finansowe
(w zł)</t>
  </si>
  <si>
    <t>2011 r.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</si>
  <si>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</si>
  <si>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</si>
  <si>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</si>
  <si>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</si>
  <si>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</si>
  <si>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>od</t>
  </si>
  <si>
    <t>do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</si>
  <si>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</si>
  <si>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</si>
  <si>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</si>
  <si>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</si>
  <si>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charset val="238"/>
      </rPr>
      <t>2)</t>
    </r>
  </si>
  <si>
    <t xml:space="preserve">  Umowa …</t>
  </si>
  <si>
    <t>Gwarancje i poręczenia udzielane przez jednostki samorządu terytorialnego(razem)</t>
  </si>
  <si>
    <t>2)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</si>
  <si>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</si>
  <si>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</si>
  <si>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</si>
  <si>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</si>
  <si>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</si>
  <si>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</si>
  <si>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programy, projekty lub zadania pozostałe (inne niż wymienione w lit.. a i b) (razem)</t>
  </si>
  <si>
    <t>Limity wydatków
(w zł)</t>
  </si>
  <si>
    <r>
      <t>Limit
zobowiązań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family val="2"/>
        <charset val="238"/>
      </rPr>
      <t xml:space="preserve">
(w zł)</t>
    </r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</si>
  <si>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</si>
  <si>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 I</t>
  </si>
  <si>
    <t>Rozbudowa budynku OSP w Golczewie oraz zakup niezbędnego wyposażenia</t>
  </si>
  <si>
    <t>Urząd Miejski w Golczewie</t>
  </si>
  <si>
    <t>Budowa przedszkola w Golczewie</t>
  </si>
  <si>
    <t>2015 r.</t>
  </si>
  <si>
    <t>2016 r.</t>
  </si>
  <si>
    <t>2017 r.</t>
  </si>
  <si>
    <t>2018 r.</t>
  </si>
  <si>
    <t>2019 r.</t>
  </si>
  <si>
    <t>2020 r.</t>
  </si>
  <si>
    <t>Gminne wrota do zawodów przyszłości - przebudowa i wyposażenie pracowni w Gimnazjum Publicznym w Golczewie</t>
  </si>
  <si>
    <t xml:space="preserve"> </t>
  </si>
  <si>
    <t>Adaptacja biblioteki na miejski ośrodek kultury w Golczewie</t>
  </si>
  <si>
    <t>Budowa centrum społeczno-kulturalnego w Wysokiej Kamieńskiej</t>
  </si>
  <si>
    <t>Omnibus - wszechstronny rozwój dzieci i młodzieży ze Szkół Podstawowych i Gimnazjum na terenie Gminy Golczewo</t>
  </si>
  <si>
    <t>Modernizacja oczyszczalni ścieków oraz rozbudowa sieci kanalizacji sanitarnej w Gminie Golczewo</t>
  </si>
  <si>
    <t>Uporządkowanie gospodarki wodno-ściekowej w Gminie Golczewo</t>
  </si>
  <si>
    <t>Zespół Szkół Publicznych w Golczewie</t>
  </si>
  <si>
    <t>Modernizacja oświetlenia w Gminie Golczewo</t>
  </si>
  <si>
    <t>Planowane i realizowane przedsięwzięcia  
Gminy Golczewo 
w latach 2011-2020</t>
  </si>
  <si>
    <t xml:space="preserve">MiniM - 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</si>
</sst>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8"/>
      <name val="Arial CE"/>
      <charset val="238"/>
    </font>
    <font>
      <vertAlign val="superscript"/>
      <sz val="10"/>
      <name val="Arial CE"/>
      <charset val="238"/>
    </font>
    <font>
      <b/>
      <vertAlign val="superscript"/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5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0" fillId="0" borderId="6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11" fillId="0" borderId="4" xfId="0" applyNumberFormat="1" applyFont="1" applyBorder="1" applyAlignment="1">
      <alignment vertical="top"/>
    </xf>
    <xf numFmtId="4" fontId="11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4" xfId="0" applyNumberFormat="1" applyBorder="1" applyAlignment="1">
      <alignment vertical="center"/>
    </xf>
    <xf numFmtId="2" fontId="0" fillId="0" borderId="5" xfId="0" applyNumberFormat="1" applyBorder="1" applyAlignment="1">
      <alignment vertical="top"/>
    </xf>
    <xf numFmtId="2" fontId="0" fillId="0" borderId="4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4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2" fontId="0" fillId="0" borderId="10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10" fillId="0" borderId="3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/>
    </xf>
    <xf numFmtId="2" fontId="0" fillId="0" borderId="3" xfId="0" applyNumberForma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0" fillId="3" borderId="10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11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view="pageBreakPreview" topLeftCell="C1" zoomScaleNormal="100" zoomScaleSheetLayoutView="100" workbookViewId="0">
      <selection activeCell="H10" sqref="H10"/>
    </sheetView>
  </sheetViews>
  <sheetFormatPr defaultRowHeight="12.75"/>
  <cols>
    <col min="1" max="1" width="3.42578125" style="2" customWidth="1"/>
    <col min="2" max="2" width="22.5703125" style="2" customWidth="1"/>
    <col min="3" max="3" width="10.5703125" style="2" customWidth="1"/>
    <col min="4" max="5" width="5.7109375" style="2" customWidth="1"/>
    <col min="6" max="6" width="12.85546875" style="2" customWidth="1"/>
    <col min="7" max="7" width="13.140625" style="2" customWidth="1"/>
    <col min="8" max="8" width="10.85546875" style="2" customWidth="1"/>
    <col min="9" max="10" width="10.42578125" style="2" customWidth="1"/>
    <col min="11" max="12" width="10.28515625" style="2" customWidth="1"/>
    <col min="13" max="13" width="10.42578125" style="2" customWidth="1"/>
    <col min="14" max="14" width="10.140625" style="2" customWidth="1"/>
    <col min="15" max="16" width="10.42578125" style="2" customWidth="1"/>
    <col min="17" max="17" width="14.5703125" style="2" customWidth="1"/>
    <col min="18" max="16384" width="9.140625" style="2"/>
  </cols>
  <sheetData>
    <row r="1" spans="1:17" ht="7.5" customHeight="1">
      <c r="H1" s="99" t="s">
        <v>41</v>
      </c>
      <c r="I1" s="99"/>
      <c r="J1" s="99"/>
      <c r="K1" s="99"/>
      <c r="L1" s="99"/>
      <c r="M1" s="99"/>
      <c r="N1" s="99"/>
      <c r="O1" s="99"/>
      <c r="P1" s="99"/>
    </row>
    <row r="2" spans="1:17" ht="45" customHeight="1">
      <c r="A2" s="103" t="s">
        <v>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9.7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1" t="s">
        <v>0</v>
      </c>
      <c r="Q3" s="9"/>
    </row>
    <row r="4" spans="1:17" s="5" customFormat="1" ht="64.5" customHeight="1">
      <c r="A4" s="97" t="s">
        <v>1</v>
      </c>
      <c r="B4" s="95" t="s">
        <v>6</v>
      </c>
      <c r="C4" s="95" t="s">
        <v>7</v>
      </c>
      <c r="D4" s="100" t="s">
        <v>2</v>
      </c>
      <c r="E4" s="100"/>
      <c r="F4" s="95" t="s">
        <v>3</v>
      </c>
      <c r="G4" s="100" t="s">
        <v>27</v>
      </c>
      <c r="H4" s="100"/>
      <c r="I4" s="100"/>
      <c r="J4" s="100"/>
      <c r="K4" s="100"/>
      <c r="L4" s="100"/>
      <c r="M4" s="100"/>
      <c r="N4" s="100"/>
      <c r="O4" s="100"/>
      <c r="P4" s="100"/>
      <c r="Q4" s="95" t="s">
        <v>28</v>
      </c>
    </row>
    <row r="5" spans="1:17" s="5" customFormat="1" ht="117" customHeight="1">
      <c r="A5" s="98"/>
      <c r="B5" s="96"/>
      <c r="C5" s="96"/>
      <c r="D5" s="10" t="s">
        <v>10</v>
      </c>
      <c r="E5" s="10" t="s">
        <v>11</v>
      </c>
      <c r="F5" s="96"/>
      <c r="G5" s="8" t="s">
        <v>4</v>
      </c>
      <c r="H5" s="8" t="s">
        <v>5</v>
      </c>
      <c r="I5" s="8" t="s">
        <v>8</v>
      </c>
      <c r="J5" s="8" t="s">
        <v>13</v>
      </c>
      <c r="K5" s="8" t="s">
        <v>34</v>
      </c>
      <c r="L5" s="8" t="s">
        <v>35</v>
      </c>
      <c r="M5" s="8" t="s">
        <v>36</v>
      </c>
      <c r="N5" s="8" t="s">
        <v>37</v>
      </c>
      <c r="O5" s="8" t="s">
        <v>38</v>
      </c>
      <c r="P5" s="8" t="s">
        <v>39</v>
      </c>
      <c r="Q5" s="96"/>
    </row>
    <row r="6" spans="1:17" s="7" customFormat="1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11</v>
      </c>
      <c r="Q6" s="6">
        <v>15</v>
      </c>
    </row>
    <row r="7" spans="1:17">
      <c r="A7" s="91" t="s">
        <v>30</v>
      </c>
      <c r="B7" s="101" t="s">
        <v>9</v>
      </c>
      <c r="C7" s="101"/>
      <c r="D7" s="101"/>
      <c r="E7" s="101"/>
      <c r="F7" s="42">
        <f>F8+F9</f>
        <v>21100216</v>
      </c>
      <c r="G7" s="42">
        <f t="shared" ref="G7:P7" si="0">G8+G9</f>
        <v>11387894.120000001</v>
      </c>
      <c r="H7" s="42">
        <f t="shared" si="0"/>
        <v>318903</v>
      </c>
      <c r="I7" s="42">
        <f t="shared" si="0"/>
        <v>228200</v>
      </c>
      <c r="J7" s="42">
        <f t="shared" si="0"/>
        <v>228000</v>
      </c>
      <c r="K7" s="42">
        <f t="shared" si="0"/>
        <v>227600</v>
      </c>
      <c r="L7" s="42">
        <f t="shared" si="0"/>
        <v>227200</v>
      </c>
      <c r="M7" s="42">
        <f t="shared" si="0"/>
        <v>227000</v>
      </c>
      <c r="N7" s="42">
        <f t="shared" si="0"/>
        <v>226500</v>
      </c>
      <c r="O7" s="42">
        <f t="shared" si="0"/>
        <v>226000</v>
      </c>
      <c r="P7" s="42">
        <f t="shared" si="0"/>
        <v>123000</v>
      </c>
      <c r="Q7" s="61">
        <f>G7+H7+I7+J7+K7+L7+M7+N7+O7+P7</f>
        <v>13420297.120000001</v>
      </c>
    </row>
    <row r="8" spans="1:17">
      <c r="A8" s="92"/>
      <c r="B8" s="102" t="s">
        <v>20</v>
      </c>
      <c r="C8" s="102"/>
      <c r="D8" s="102"/>
      <c r="E8" s="102"/>
      <c r="F8" s="36">
        <f>F11+F56+F62</f>
        <v>6930216</v>
      </c>
      <c r="G8" s="36">
        <f t="shared" ref="G8:P8" si="1">G11+G56+G62</f>
        <v>902615.3</v>
      </c>
      <c r="H8" s="36">
        <f t="shared" si="1"/>
        <v>90303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36">
        <f t="shared" si="1"/>
        <v>0</v>
      </c>
      <c r="N8" s="36">
        <f t="shared" si="1"/>
        <v>0</v>
      </c>
      <c r="O8" s="36">
        <f t="shared" si="1"/>
        <v>0</v>
      </c>
      <c r="P8" s="36">
        <f t="shared" si="1"/>
        <v>0</v>
      </c>
      <c r="Q8" s="62"/>
    </row>
    <row r="9" spans="1:17">
      <c r="A9" s="93"/>
      <c r="B9" s="102" t="s">
        <v>12</v>
      </c>
      <c r="C9" s="102"/>
      <c r="D9" s="102"/>
      <c r="E9" s="102"/>
      <c r="F9" s="35">
        <f>F12+F57</f>
        <v>14170000</v>
      </c>
      <c r="G9" s="35">
        <f t="shared" ref="G9:P9" si="2">G12+G57</f>
        <v>10485278.82</v>
      </c>
      <c r="H9" s="35">
        <f>H12+H57</f>
        <v>228600</v>
      </c>
      <c r="I9" s="35">
        <f t="shared" si="2"/>
        <v>228200</v>
      </c>
      <c r="J9" s="35">
        <f t="shared" si="2"/>
        <v>228000</v>
      </c>
      <c r="K9" s="35">
        <f t="shared" si="2"/>
        <v>227600</v>
      </c>
      <c r="L9" s="35">
        <f t="shared" si="2"/>
        <v>227200</v>
      </c>
      <c r="M9" s="35">
        <f t="shared" si="2"/>
        <v>227000</v>
      </c>
      <c r="N9" s="35">
        <f t="shared" si="2"/>
        <v>226500</v>
      </c>
      <c r="O9" s="35">
        <f t="shared" si="2"/>
        <v>226000</v>
      </c>
      <c r="P9" s="35">
        <f t="shared" si="2"/>
        <v>123000</v>
      </c>
      <c r="Q9" s="63"/>
    </row>
    <row r="10" spans="1:17">
      <c r="A10" s="66">
        <v>1</v>
      </c>
      <c r="B10" s="14" t="s">
        <v>14</v>
      </c>
      <c r="C10" s="15"/>
      <c r="D10" s="15"/>
      <c r="E10" s="16"/>
      <c r="F10" s="42">
        <f>F11+F12</f>
        <v>21100216</v>
      </c>
      <c r="G10" s="42">
        <f t="shared" ref="G10:P10" si="3">G11+G12</f>
        <v>11387894.120000001</v>
      </c>
      <c r="H10" s="42">
        <f>H11+H12</f>
        <v>318903</v>
      </c>
      <c r="I10" s="42">
        <f t="shared" si="3"/>
        <v>228200</v>
      </c>
      <c r="J10" s="42">
        <f t="shared" si="3"/>
        <v>228000</v>
      </c>
      <c r="K10" s="42">
        <f t="shared" si="3"/>
        <v>227600</v>
      </c>
      <c r="L10" s="42">
        <f t="shared" si="3"/>
        <v>227200</v>
      </c>
      <c r="M10" s="42">
        <f t="shared" si="3"/>
        <v>227000</v>
      </c>
      <c r="N10" s="42">
        <f t="shared" si="3"/>
        <v>226500</v>
      </c>
      <c r="O10" s="42">
        <f t="shared" si="3"/>
        <v>226000</v>
      </c>
      <c r="P10" s="42">
        <f t="shared" si="3"/>
        <v>123000</v>
      </c>
      <c r="Q10" s="61">
        <f>G10+H10+I10+J10+K10+L10+M10+N10+O10+P10</f>
        <v>13420297.120000001</v>
      </c>
    </row>
    <row r="11" spans="1:17">
      <c r="A11" s="67"/>
      <c r="B11" s="17" t="s">
        <v>20</v>
      </c>
      <c r="C11" s="18"/>
      <c r="D11" s="18"/>
      <c r="E11" s="19"/>
      <c r="F11" s="36">
        <f>F14+F47</f>
        <v>6930216</v>
      </c>
      <c r="G11" s="36">
        <f>G14+G47</f>
        <v>902615.3</v>
      </c>
      <c r="H11" s="36">
        <f>H14+H47</f>
        <v>90303</v>
      </c>
      <c r="I11" s="36">
        <f t="shared" ref="I11:P11" si="4">I14+I47</f>
        <v>0</v>
      </c>
      <c r="J11" s="36">
        <f t="shared" si="4"/>
        <v>0</v>
      </c>
      <c r="K11" s="36">
        <f t="shared" si="4"/>
        <v>0</v>
      </c>
      <c r="L11" s="36">
        <f t="shared" si="4"/>
        <v>0</v>
      </c>
      <c r="M11" s="36">
        <f t="shared" si="4"/>
        <v>0</v>
      </c>
      <c r="N11" s="36">
        <f t="shared" si="4"/>
        <v>0</v>
      </c>
      <c r="O11" s="36">
        <f t="shared" si="4"/>
        <v>0</v>
      </c>
      <c r="P11" s="36">
        <f t="shared" si="4"/>
        <v>0</v>
      </c>
      <c r="Q11" s="62"/>
    </row>
    <row r="12" spans="1:17">
      <c r="A12" s="76"/>
      <c r="B12" s="17" t="s">
        <v>12</v>
      </c>
      <c r="C12" s="18"/>
      <c r="D12" s="18"/>
      <c r="E12" s="19"/>
      <c r="F12" s="35">
        <f>F15+F48</f>
        <v>14170000</v>
      </c>
      <c r="G12" s="35">
        <f t="shared" ref="G12:P12" si="5">G15+G48</f>
        <v>10485278.82</v>
      </c>
      <c r="H12" s="35">
        <f>H15+H48</f>
        <v>228600</v>
      </c>
      <c r="I12" s="35">
        <f t="shared" si="5"/>
        <v>228200</v>
      </c>
      <c r="J12" s="35">
        <f t="shared" si="5"/>
        <v>228000</v>
      </c>
      <c r="K12" s="35">
        <f t="shared" si="5"/>
        <v>227600</v>
      </c>
      <c r="L12" s="35">
        <f t="shared" si="5"/>
        <v>227200</v>
      </c>
      <c r="M12" s="35">
        <f t="shared" si="5"/>
        <v>227000</v>
      </c>
      <c r="N12" s="35">
        <f t="shared" si="5"/>
        <v>226500</v>
      </c>
      <c r="O12" s="35">
        <f t="shared" si="5"/>
        <v>226000</v>
      </c>
      <c r="P12" s="35">
        <f t="shared" si="5"/>
        <v>123000</v>
      </c>
      <c r="Q12" s="63"/>
    </row>
    <row r="13" spans="1:17" ht="56.25" customHeight="1">
      <c r="A13" s="85" t="s">
        <v>21</v>
      </c>
      <c r="B13" s="68" t="s">
        <v>24</v>
      </c>
      <c r="C13" s="69"/>
      <c r="D13" s="69"/>
      <c r="E13" s="70"/>
      <c r="F13" s="43">
        <f>F14+F15</f>
        <v>18120216</v>
      </c>
      <c r="G13" s="43">
        <f>G14+G15</f>
        <v>11153894.120000001</v>
      </c>
      <c r="H13" s="43">
        <f>H14+H15</f>
        <v>90303</v>
      </c>
      <c r="I13" s="43">
        <f t="shared" ref="I13:P13" si="6">I14+I15</f>
        <v>0</v>
      </c>
      <c r="J13" s="43">
        <f t="shared" si="6"/>
        <v>0</v>
      </c>
      <c r="K13" s="43">
        <f t="shared" si="6"/>
        <v>0</v>
      </c>
      <c r="L13" s="43">
        <f t="shared" si="6"/>
        <v>0</v>
      </c>
      <c r="M13" s="43">
        <f t="shared" si="6"/>
        <v>0</v>
      </c>
      <c r="N13" s="43">
        <f t="shared" si="6"/>
        <v>0</v>
      </c>
      <c r="O13" s="43">
        <f t="shared" si="6"/>
        <v>0</v>
      </c>
      <c r="P13" s="43">
        <f t="shared" si="6"/>
        <v>0</v>
      </c>
      <c r="Q13" s="61">
        <f>G13+H13+I13+J13+K13+L13+M13+N13+O13+P13</f>
        <v>11244197.120000001</v>
      </c>
    </row>
    <row r="14" spans="1:17">
      <c r="A14" s="86"/>
      <c r="B14" s="88" t="s">
        <v>20</v>
      </c>
      <c r="C14" s="89"/>
      <c r="D14" s="89"/>
      <c r="E14" s="90"/>
      <c r="F14" s="36">
        <f>F17+F20+F23+F26+F28+F29+F32+F35+F38</f>
        <v>6930216</v>
      </c>
      <c r="G14" s="36">
        <f>G23+G26</f>
        <v>902615.3</v>
      </c>
      <c r="H14" s="36">
        <f>H23+H26</f>
        <v>90303</v>
      </c>
      <c r="I14" s="36">
        <f t="shared" ref="I14:P14" si="7">I23</f>
        <v>0</v>
      </c>
      <c r="J14" s="36">
        <f t="shared" si="7"/>
        <v>0</v>
      </c>
      <c r="K14" s="36">
        <f t="shared" si="7"/>
        <v>0</v>
      </c>
      <c r="L14" s="36">
        <f t="shared" si="7"/>
        <v>0</v>
      </c>
      <c r="M14" s="36">
        <f t="shared" si="7"/>
        <v>0</v>
      </c>
      <c r="N14" s="36">
        <f t="shared" si="7"/>
        <v>0</v>
      </c>
      <c r="O14" s="36">
        <f t="shared" si="7"/>
        <v>0</v>
      </c>
      <c r="P14" s="36">
        <f t="shared" si="7"/>
        <v>0</v>
      </c>
      <c r="Q14" s="62"/>
    </row>
    <row r="15" spans="1:17">
      <c r="A15" s="87"/>
      <c r="B15" s="88" t="s">
        <v>12</v>
      </c>
      <c r="C15" s="89"/>
      <c r="D15" s="89"/>
      <c r="E15" s="90"/>
      <c r="F15" s="35">
        <f>F18+F21+F30+F33+F36+F39</f>
        <v>11190000</v>
      </c>
      <c r="G15" s="35">
        <f>G18+G21+G30+G33+G36+G39</f>
        <v>10251278.82</v>
      </c>
      <c r="H15" s="35">
        <f>H18+H21+H24+H27+H30+H33+H36+H39</f>
        <v>0</v>
      </c>
      <c r="I15" s="35">
        <f t="shared" ref="I15:P15" si="8">I18+I21+I30+I33+I36+I39</f>
        <v>0</v>
      </c>
      <c r="J15" s="35">
        <f t="shared" si="8"/>
        <v>0</v>
      </c>
      <c r="K15" s="35">
        <f t="shared" si="8"/>
        <v>0</v>
      </c>
      <c r="L15" s="35">
        <f t="shared" si="8"/>
        <v>0</v>
      </c>
      <c r="M15" s="35">
        <f t="shared" si="8"/>
        <v>0</v>
      </c>
      <c r="N15" s="35">
        <f t="shared" si="8"/>
        <v>0</v>
      </c>
      <c r="O15" s="35">
        <f t="shared" si="8"/>
        <v>0</v>
      </c>
      <c r="P15" s="35">
        <f t="shared" si="8"/>
        <v>0</v>
      </c>
      <c r="Q15" s="63"/>
    </row>
    <row r="16" spans="1:17" ht="66.75" customHeight="1">
      <c r="A16" s="66"/>
      <c r="B16" s="25" t="s">
        <v>31</v>
      </c>
      <c r="C16" s="79" t="s">
        <v>32</v>
      </c>
      <c r="D16" s="82">
        <v>2009</v>
      </c>
      <c r="E16" s="82">
        <v>2011</v>
      </c>
      <c r="F16" s="43">
        <v>610000</v>
      </c>
      <c r="G16" s="43">
        <v>550000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61">
        <f>G16+H16+I16+J16+K16+L16+M16+N16+O16+P16</f>
        <v>550000</v>
      </c>
    </row>
    <row r="17" spans="1:17">
      <c r="A17" s="67"/>
      <c r="B17" s="41" t="s">
        <v>20</v>
      </c>
      <c r="C17" s="80"/>
      <c r="D17" s="83"/>
      <c r="E17" s="83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62"/>
    </row>
    <row r="18" spans="1:17" ht="10.5" customHeight="1">
      <c r="A18" s="76"/>
      <c r="B18" s="41" t="s">
        <v>12</v>
      </c>
      <c r="C18" s="81"/>
      <c r="D18" s="84"/>
      <c r="E18" s="84"/>
      <c r="F18" s="34">
        <v>610000</v>
      </c>
      <c r="G18" s="34">
        <v>550000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63"/>
    </row>
    <row r="19" spans="1:17" ht="111" customHeight="1">
      <c r="A19" s="22"/>
      <c r="B19" s="25" t="s">
        <v>40</v>
      </c>
      <c r="C19" s="26" t="s">
        <v>32</v>
      </c>
      <c r="D19" s="30">
        <v>2010</v>
      </c>
      <c r="E19" s="30">
        <v>2011</v>
      </c>
      <c r="F19" s="44">
        <v>550000</v>
      </c>
      <c r="G19" s="44">
        <v>526140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61">
        <f>G19+H19+I19+J19+K19+L19+M19+N19+O19+P19</f>
        <v>526140</v>
      </c>
    </row>
    <row r="20" spans="1:17">
      <c r="A20" s="23"/>
      <c r="B20" s="41" t="s">
        <v>20</v>
      </c>
      <c r="C20" s="27"/>
      <c r="D20" s="31"/>
      <c r="E20" s="31"/>
      <c r="F20" s="37">
        <v>0</v>
      </c>
      <c r="G20" s="37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62"/>
    </row>
    <row r="21" spans="1:17">
      <c r="A21" s="24"/>
      <c r="B21" s="41" t="s">
        <v>12</v>
      </c>
      <c r="C21" s="28"/>
      <c r="D21" s="32"/>
      <c r="E21" s="32"/>
      <c r="F21" s="38">
        <v>550000</v>
      </c>
      <c r="G21" s="38">
        <v>526140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3"/>
    </row>
    <row r="22" spans="1:17" ht="84.75" customHeight="1">
      <c r="A22" s="22"/>
      <c r="B22" s="25" t="s">
        <v>44</v>
      </c>
      <c r="C22" s="26" t="s">
        <v>47</v>
      </c>
      <c r="D22" s="30">
        <v>2010</v>
      </c>
      <c r="E22" s="30">
        <v>2011</v>
      </c>
      <c r="F22" s="44">
        <v>1230413</v>
      </c>
      <c r="G22" s="44">
        <f>G23</f>
        <v>893115.3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61">
        <f>G22+H22+I22+J22+K22+L22+M22+N22+O22+P22</f>
        <v>893115.3</v>
      </c>
    </row>
    <row r="23" spans="1:17">
      <c r="A23" s="23"/>
      <c r="B23" s="41" t="s">
        <v>20</v>
      </c>
      <c r="C23" s="27"/>
      <c r="D23" s="31"/>
      <c r="E23" s="31"/>
      <c r="F23" s="37">
        <v>1230413</v>
      </c>
      <c r="G23" s="37">
        <v>893115.3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62"/>
    </row>
    <row r="24" spans="1:17">
      <c r="A24" s="24"/>
      <c r="B24" s="41" t="s">
        <v>12</v>
      </c>
      <c r="C24" s="28"/>
      <c r="D24" s="32"/>
      <c r="E24" s="32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63"/>
    </row>
    <row r="25" spans="1:17" ht="84.75" customHeight="1">
      <c r="A25" s="22"/>
      <c r="B25" s="25" t="s">
        <v>50</v>
      </c>
      <c r="C25" s="26" t="s">
        <v>47</v>
      </c>
      <c r="D25" s="30">
        <v>2011</v>
      </c>
      <c r="E25" s="30">
        <v>2012</v>
      </c>
      <c r="F25" s="44">
        <f>SUM(G25:H25)</f>
        <v>99803</v>
      </c>
      <c r="G25" s="44">
        <f>G26</f>
        <v>9500</v>
      </c>
      <c r="H25" s="54">
        <f>H26</f>
        <v>90303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61">
        <f>G25+H25+I25+J25+K25+L25+M25+N25+O25+P25</f>
        <v>99803</v>
      </c>
    </row>
    <row r="26" spans="1:17">
      <c r="A26" s="23"/>
      <c r="B26" s="41" t="s">
        <v>20</v>
      </c>
      <c r="C26" s="27"/>
      <c r="D26" s="31"/>
      <c r="E26" s="31"/>
      <c r="F26" s="37">
        <v>99803</v>
      </c>
      <c r="G26" s="37">
        <v>9500</v>
      </c>
      <c r="H26" s="37">
        <v>90303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62"/>
    </row>
    <row r="27" spans="1:17">
      <c r="A27" s="24"/>
      <c r="B27" s="41" t="s">
        <v>12</v>
      </c>
      <c r="C27" s="28"/>
      <c r="D27" s="32"/>
      <c r="E27" s="32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63"/>
    </row>
    <row r="28" spans="1:17" ht="63.75">
      <c r="A28" s="23"/>
      <c r="B28" s="25" t="s">
        <v>45</v>
      </c>
      <c r="C28" s="79" t="s">
        <v>32</v>
      </c>
      <c r="D28" s="94">
        <v>2009</v>
      </c>
      <c r="E28" s="94">
        <v>2011</v>
      </c>
      <c r="F28" s="37">
        <v>5600000</v>
      </c>
      <c r="G28" s="37">
        <f>G30</f>
        <v>5230000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61">
        <f>G28+H28+I28+J28+K28+L28+M28+N28+O28+P28</f>
        <v>5230000</v>
      </c>
    </row>
    <row r="29" spans="1:17">
      <c r="A29" s="23"/>
      <c r="B29" s="41" t="s">
        <v>20</v>
      </c>
      <c r="C29" s="80"/>
      <c r="D29" s="94"/>
      <c r="E29" s="94"/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62"/>
    </row>
    <row r="30" spans="1:17">
      <c r="A30" s="23"/>
      <c r="B30" s="41" t="s">
        <v>12</v>
      </c>
      <c r="C30" s="81"/>
      <c r="D30" s="94"/>
      <c r="E30" s="94"/>
      <c r="F30" s="38">
        <v>5600000</v>
      </c>
      <c r="G30" s="40">
        <v>5230000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63"/>
    </row>
    <row r="31" spans="1:17" ht="51">
      <c r="A31" s="23"/>
      <c r="B31" s="25" t="s">
        <v>46</v>
      </c>
      <c r="C31" s="79" t="s">
        <v>32</v>
      </c>
      <c r="D31" s="94">
        <v>2009</v>
      </c>
      <c r="E31" s="94">
        <v>2011</v>
      </c>
      <c r="F31" s="45">
        <v>3000000</v>
      </c>
      <c r="G31" s="44">
        <f>G33</f>
        <v>2811000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61">
        <f>G31+H31+I31+J31+K31+L31+M31+N31+O31+P31</f>
        <v>2811000</v>
      </c>
    </row>
    <row r="32" spans="1:17">
      <c r="A32" s="23"/>
      <c r="B32" s="41" t="s">
        <v>20</v>
      </c>
      <c r="C32" s="80"/>
      <c r="D32" s="94"/>
      <c r="E32" s="94"/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62"/>
    </row>
    <row r="33" spans="1:17">
      <c r="A33" s="23"/>
      <c r="B33" s="41" t="s">
        <v>12</v>
      </c>
      <c r="C33" s="81"/>
      <c r="D33" s="94"/>
      <c r="E33" s="94"/>
      <c r="F33" s="38">
        <v>3000000</v>
      </c>
      <c r="G33" s="38">
        <v>2811000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63"/>
    </row>
    <row r="34" spans="1:17" ht="43.5" customHeight="1">
      <c r="A34" s="23"/>
      <c r="B34" s="25" t="s">
        <v>42</v>
      </c>
      <c r="C34" s="79" t="s">
        <v>32</v>
      </c>
      <c r="D34" s="94">
        <v>2009</v>
      </c>
      <c r="E34" s="94">
        <v>2011</v>
      </c>
      <c r="F34" s="45">
        <v>530000</v>
      </c>
      <c r="G34" s="46">
        <f>G36</f>
        <v>555000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61">
        <f>G34+H34+I34+J34+K34+L34+M34+N34+O34+P34</f>
        <v>555000</v>
      </c>
    </row>
    <row r="35" spans="1:17">
      <c r="A35" s="23"/>
      <c r="B35" s="17" t="s">
        <v>20</v>
      </c>
      <c r="C35" s="80"/>
      <c r="D35" s="94"/>
      <c r="E35" s="94"/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62"/>
    </row>
    <row r="36" spans="1:17" ht="16.5" customHeight="1">
      <c r="A36" s="23"/>
      <c r="B36" s="17" t="s">
        <v>12</v>
      </c>
      <c r="C36" s="81"/>
      <c r="D36" s="94"/>
      <c r="E36" s="94"/>
      <c r="F36" s="38">
        <v>530000</v>
      </c>
      <c r="G36" s="38">
        <v>555000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63"/>
    </row>
    <row r="37" spans="1:17" ht="53.25" customHeight="1">
      <c r="A37" s="22"/>
      <c r="B37" s="25" t="s">
        <v>43</v>
      </c>
      <c r="C37" s="79" t="s">
        <v>32</v>
      </c>
      <c r="D37" s="82">
        <v>2009</v>
      </c>
      <c r="E37" s="82">
        <v>2011</v>
      </c>
      <c r="F37" s="43">
        <v>900000</v>
      </c>
      <c r="G37" s="43">
        <f>G39</f>
        <v>579138.81999999995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61">
        <f>G37+H37+I37+J37+K37+L37+M37+N37+O37+P37</f>
        <v>579138.81999999995</v>
      </c>
    </row>
    <row r="38" spans="1:17">
      <c r="A38" s="23"/>
      <c r="B38" s="17" t="s">
        <v>20</v>
      </c>
      <c r="C38" s="80"/>
      <c r="D38" s="83"/>
      <c r="E38" s="83"/>
      <c r="F38" s="33">
        <v>0</v>
      </c>
      <c r="G38" s="33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62"/>
    </row>
    <row r="39" spans="1:17">
      <c r="A39" s="24"/>
      <c r="B39" s="17" t="s">
        <v>12</v>
      </c>
      <c r="C39" s="81"/>
      <c r="D39" s="84"/>
      <c r="E39" s="84"/>
      <c r="F39" s="34">
        <v>900000</v>
      </c>
      <c r="G39" s="34">
        <v>579138.81999999995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3"/>
    </row>
    <row r="40" spans="1:17" ht="45.75" customHeight="1">
      <c r="A40" s="85" t="s">
        <v>22</v>
      </c>
      <c r="B40" s="68" t="s">
        <v>23</v>
      </c>
      <c r="C40" s="69"/>
      <c r="D40" s="69"/>
      <c r="E40" s="70"/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61">
        <f>G40+H40+I40+J40+K40+L40+M40+N40+O40+P40</f>
        <v>0</v>
      </c>
    </row>
    <row r="41" spans="1:17">
      <c r="A41" s="86"/>
      <c r="B41" s="88" t="s">
        <v>20</v>
      </c>
      <c r="C41" s="89"/>
      <c r="D41" s="89"/>
      <c r="E41" s="90"/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62"/>
    </row>
    <row r="42" spans="1:17">
      <c r="A42" s="87"/>
      <c r="B42" s="88" t="s">
        <v>12</v>
      </c>
      <c r="C42" s="89"/>
      <c r="D42" s="89"/>
      <c r="E42" s="90"/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63"/>
    </row>
    <row r="43" spans="1:17">
      <c r="A43" s="66"/>
      <c r="B43" s="14" t="s">
        <v>15</v>
      </c>
      <c r="C43" s="74"/>
      <c r="D43" s="66"/>
      <c r="E43" s="6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61">
        <f>G43+H43+I43+J43+K43+L43+M43+N43+O43+P43</f>
        <v>0</v>
      </c>
    </row>
    <row r="44" spans="1:17">
      <c r="A44" s="67"/>
      <c r="B44" s="17" t="s">
        <v>20</v>
      </c>
      <c r="C44" s="77"/>
      <c r="D44" s="67"/>
      <c r="E44" s="6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62"/>
    </row>
    <row r="45" spans="1:17">
      <c r="A45" s="76"/>
      <c r="B45" s="17" t="s">
        <v>12</v>
      </c>
      <c r="C45" s="75"/>
      <c r="D45" s="73"/>
      <c r="E45" s="7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63"/>
    </row>
    <row r="46" spans="1:17" ht="33" customHeight="1">
      <c r="A46" s="85" t="s">
        <v>25</v>
      </c>
      <c r="B46" s="68" t="s">
        <v>26</v>
      </c>
      <c r="C46" s="69"/>
      <c r="D46" s="69"/>
      <c r="E46" s="70"/>
      <c r="F46" s="42">
        <f>F51+F54</f>
        <v>2430000</v>
      </c>
      <c r="G46" s="42">
        <f t="shared" ref="G46:P46" si="9">G51+G54</f>
        <v>234000</v>
      </c>
      <c r="H46" s="42">
        <f t="shared" si="9"/>
        <v>228600</v>
      </c>
      <c r="I46" s="42">
        <f t="shared" si="9"/>
        <v>228200</v>
      </c>
      <c r="J46" s="42">
        <f t="shared" si="9"/>
        <v>228000</v>
      </c>
      <c r="K46" s="42">
        <f t="shared" si="9"/>
        <v>227600</v>
      </c>
      <c r="L46" s="42">
        <f t="shared" si="9"/>
        <v>227200</v>
      </c>
      <c r="M46" s="42">
        <f t="shared" si="9"/>
        <v>227000</v>
      </c>
      <c r="N46" s="42">
        <f t="shared" si="9"/>
        <v>226500</v>
      </c>
      <c r="O46" s="42">
        <f t="shared" si="9"/>
        <v>226000</v>
      </c>
      <c r="P46" s="42">
        <f t="shared" si="9"/>
        <v>123000</v>
      </c>
      <c r="Q46" s="61">
        <f>G46+H46+I46+J46+K46+L46+M46+N46+O46+P46</f>
        <v>2176100</v>
      </c>
    </row>
    <row r="47" spans="1:17">
      <c r="A47" s="86"/>
      <c r="B47" s="88" t="s">
        <v>20</v>
      </c>
      <c r="C47" s="89"/>
      <c r="D47" s="89"/>
      <c r="E47" s="90"/>
      <c r="F47" s="36">
        <f>F50+F53</f>
        <v>0</v>
      </c>
      <c r="G47" s="36">
        <f t="shared" ref="G47:P47" si="10">G50+G53</f>
        <v>0</v>
      </c>
      <c r="H47" s="36">
        <f t="shared" si="10"/>
        <v>0</v>
      </c>
      <c r="I47" s="36">
        <f t="shared" si="10"/>
        <v>0</v>
      </c>
      <c r="J47" s="36">
        <f t="shared" si="10"/>
        <v>0</v>
      </c>
      <c r="K47" s="36">
        <f t="shared" si="10"/>
        <v>0</v>
      </c>
      <c r="L47" s="36">
        <f t="shared" si="10"/>
        <v>0</v>
      </c>
      <c r="M47" s="36">
        <f t="shared" si="10"/>
        <v>0</v>
      </c>
      <c r="N47" s="36">
        <f t="shared" si="10"/>
        <v>0</v>
      </c>
      <c r="O47" s="36">
        <f t="shared" si="10"/>
        <v>0</v>
      </c>
      <c r="P47" s="36">
        <f t="shared" si="10"/>
        <v>0</v>
      </c>
      <c r="Q47" s="62"/>
    </row>
    <row r="48" spans="1:17">
      <c r="A48" s="87"/>
      <c r="B48" s="88" t="s">
        <v>12</v>
      </c>
      <c r="C48" s="89"/>
      <c r="D48" s="89"/>
      <c r="E48" s="90"/>
      <c r="F48" s="35">
        <f>F49+F54</f>
        <v>2980000</v>
      </c>
      <c r="G48" s="35">
        <f t="shared" ref="G48:P48" si="11">G49+G54</f>
        <v>234000</v>
      </c>
      <c r="H48" s="35">
        <f t="shared" si="11"/>
        <v>228600</v>
      </c>
      <c r="I48" s="35">
        <f t="shared" si="11"/>
        <v>228200</v>
      </c>
      <c r="J48" s="35">
        <f t="shared" si="11"/>
        <v>228000</v>
      </c>
      <c r="K48" s="35">
        <f t="shared" si="11"/>
        <v>227600</v>
      </c>
      <c r="L48" s="35">
        <f t="shared" si="11"/>
        <v>227200</v>
      </c>
      <c r="M48" s="35">
        <f t="shared" si="11"/>
        <v>227000</v>
      </c>
      <c r="N48" s="35">
        <f t="shared" si="11"/>
        <v>226500</v>
      </c>
      <c r="O48" s="35">
        <f t="shared" si="11"/>
        <v>226000</v>
      </c>
      <c r="P48" s="35">
        <f t="shared" si="11"/>
        <v>123000</v>
      </c>
      <c r="Q48" s="63"/>
    </row>
    <row r="49" spans="1:17" ht="38.25" customHeight="1">
      <c r="A49" s="66"/>
      <c r="B49" s="25" t="s">
        <v>33</v>
      </c>
      <c r="C49" s="79" t="s">
        <v>32</v>
      </c>
      <c r="D49" s="82">
        <v>2009</v>
      </c>
      <c r="E49" s="82">
        <v>2020</v>
      </c>
      <c r="F49" s="42">
        <v>2750000</v>
      </c>
      <c r="G49" s="47">
        <f>G51</f>
        <v>205000</v>
      </c>
      <c r="H49" s="47">
        <f t="shared" ref="H49:P49" si="12">H51</f>
        <v>205000</v>
      </c>
      <c r="I49" s="47">
        <f t="shared" si="12"/>
        <v>205000</v>
      </c>
      <c r="J49" s="47">
        <f t="shared" si="12"/>
        <v>205000</v>
      </c>
      <c r="K49" s="47">
        <f t="shared" si="12"/>
        <v>205000</v>
      </c>
      <c r="L49" s="47">
        <f t="shared" si="12"/>
        <v>205000</v>
      </c>
      <c r="M49" s="47">
        <f t="shared" si="12"/>
        <v>205000</v>
      </c>
      <c r="N49" s="47">
        <f t="shared" si="12"/>
        <v>205000</v>
      </c>
      <c r="O49" s="47">
        <f t="shared" si="12"/>
        <v>205000</v>
      </c>
      <c r="P49" s="47">
        <f t="shared" si="12"/>
        <v>102500</v>
      </c>
      <c r="Q49" s="61">
        <f>G49+H49+I49+J49+K49+L49+M49+N49+O49+P49</f>
        <v>1947500</v>
      </c>
    </row>
    <row r="50" spans="1:17">
      <c r="A50" s="67"/>
      <c r="B50" s="17" t="s">
        <v>20</v>
      </c>
      <c r="C50" s="80"/>
      <c r="D50" s="83"/>
      <c r="E50" s="83"/>
      <c r="F50" s="36">
        <f>+F53</f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62"/>
    </row>
    <row r="51" spans="1:17">
      <c r="A51" s="76"/>
      <c r="B51" s="17" t="s">
        <v>12</v>
      </c>
      <c r="C51" s="81"/>
      <c r="D51" s="84"/>
      <c r="E51" s="84"/>
      <c r="F51" s="35">
        <v>2200000</v>
      </c>
      <c r="G51" s="35">
        <v>205000</v>
      </c>
      <c r="H51" s="35">
        <v>205000</v>
      </c>
      <c r="I51" s="35">
        <v>205000</v>
      </c>
      <c r="J51" s="35">
        <v>205000</v>
      </c>
      <c r="K51" s="35">
        <v>205000</v>
      </c>
      <c r="L51" s="35">
        <v>205000</v>
      </c>
      <c r="M51" s="35">
        <v>205000</v>
      </c>
      <c r="N51" s="35">
        <v>205000</v>
      </c>
      <c r="O51" s="35">
        <v>205000</v>
      </c>
      <c r="P51" s="35">
        <v>102500</v>
      </c>
      <c r="Q51" s="63"/>
    </row>
    <row r="52" spans="1:17" ht="43.5" customHeight="1">
      <c r="A52" s="66"/>
      <c r="B52" s="25" t="s">
        <v>48</v>
      </c>
      <c r="C52" s="79" t="s">
        <v>32</v>
      </c>
      <c r="D52" s="82">
        <v>2010</v>
      </c>
      <c r="E52" s="82">
        <v>2020</v>
      </c>
      <c r="F52" s="42">
        <v>230000</v>
      </c>
      <c r="G52" s="47">
        <f>G54</f>
        <v>29000</v>
      </c>
      <c r="H52" s="47">
        <v>23600</v>
      </c>
      <c r="I52" s="47">
        <v>23200</v>
      </c>
      <c r="J52" s="47">
        <v>23000</v>
      </c>
      <c r="K52" s="47">
        <v>22600</v>
      </c>
      <c r="L52" s="47">
        <v>22200</v>
      </c>
      <c r="M52" s="47">
        <v>22000</v>
      </c>
      <c r="N52" s="47">
        <v>21500</v>
      </c>
      <c r="O52" s="47">
        <v>21000</v>
      </c>
      <c r="P52" s="47">
        <v>20500</v>
      </c>
      <c r="Q52" s="61">
        <f>G52+H52+I52+J52+K52+L52+M52+N52+O52+P52</f>
        <v>228600</v>
      </c>
    </row>
    <row r="53" spans="1:17">
      <c r="A53" s="67"/>
      <c r="B53" s="17" t="s">
        <v>20</v>
      </c>
      <c r="C53" s="80"/>
      <c r="D53" s="83"/>
      <c r="E53" s="83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62"/>
    </row>
    <row r="54" spans="1:17">
      <c r="A54" s="76"/>
      <c r="B54" s="17" t="s">
        <v>12</v>
      </c>
      <c r="C54" s="81"/>
      <c r="D54" s="84"/>
      <c r="E54" s="84"/>
      <c r="F54" s="35">
        <v>230000</v>
      </c>
      <c r="G54" s="35">
        <v>29000</v>
      </c>
      <c r="H54" s="35">
        <v>23600</v>
      </c>
      <c r="I54" s="35">
        <v>23200</v>
      </c>
      <c r="J54" s="35">
        <v>23000</v>
      </c>
      <c r="K54" s="35">
        <v>22600</v>
      </c>
      <c r="L54" s="35">
        <v>22200</v>
      </c>
      <c r="M54" s="35">
        <v>22000</v>
      </c>
      <c r="N54" s="35">
        <v>21500</v>
      </c>
      <c r="O54" s="35">
        <v>21000</v>
      </c>
      <c r="P54" s="35">
        <v>20500</v>
      </c>
      <c r="Q54" s="63"/>
    </row>
    <row r="55" spans="1:17" ht="72.75" customHeight="1">
      <c r="A55" s="66">
        <v>2</v>
      </c>
      <c r="B55" s="68" t="s">
        <v>16</v>
      </c>
      <c r="C55" s="69"/>
      <c r="D55" s="69"/>
      <c r="E55" s="70"/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71">
        <v>0</v>
      </c>
    </row>
    <row r="56" spans="1:17">
      <c r="A56" s="67"/>
      <c r="B56" s="17" t="s">
        <v>20</v>
      </c>
      <c r="C56" s="18"/>
      <c r="D56" s="18"/>
      <c r="E56" s="19"/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72"/>
    </row>
    <row r="57" spans="1:17" ht="14.25" customHeight="1">
      <c r="A57" s="76"/>
      <c r="B57" s="17" t="s">
        <v>12</v>
      </c>
      <c r="C57" s="18"/>
      <c r="D57" s="18"/>
      <c r="E57" s="19"/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78"/>
    </row>
    <row r="58" spans="1:17">
      <c r="A58" s="66"/>
      <c r="B58" s="14" t="s">
        <v>17</v>
      </c>
      <c r="C58" s="74"/>
      <c r="D58" s="66"/>
      <c r="E58" s="6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64"/>
    </row>
    <row r="59" spans="1:17">
      <c r="A59" s="67"/>
      <c r="B59" s="17" t="s">
        <v>20</v>
      </c>
      <c r="C59" s="77"/>
      <c r="D59" s="67"/>
      <c r="E59" s="67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62"/>
    </row>
    <row r="60" spans="1:17">
      <c r="A60" s="76"/>
      <c r="B60" s="17" t="s">
        <v>12</v>
      </c>
      <c r="C60" s="75"/>
      <c r="D60" s="73"/>
      <c r="E60" s="73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3"/>
    </row>
    <row r="61" spans="1:17" ht="36.75" customHeight="1">
      <c r="A61" s="66">
        <v>3</v>
      </c>
      <c r="B61" s="68" t="s">
        <v>18</v>
      </c>
      <c r="C61" s="69"/>
      <c r="D61" s="69"/>
      <c r="E61" s="70"/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71">
        <v>0</v>
      </c>
    </row>
    <row r="62" spans="1:17">
      <c r="A62" s="67"/>
      <c r="B62" s="17" t="s">
        <v>20</v>
      </c>
      <c r="C62" s="18"/>
      <c r="D62" s="18"/>
      <c r="E62" s="19"/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72"/>
    </row>
    <row r="63" spans="1:17">
      <c r="A63" s="66"/>
      <c r="B63" s="14" t="s">
        <v>17</v>
      </c>
      <c r="C63" s="74"/>
      <c r="D63" s="66"/>
      <c r="E63" s="6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64" t="s">
        <v>41</v>
      </c>
    </row>
    <row r="64" spans="1:17">
      <c r="A64" s="73"/>
      <c r="B64" s="17" t="s">
        <v>20</v>
      </c>
      <c r="C64" s="75"/>
      <c r="D64" s="73"/>
      <c r="E64" s="73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63"/>
    </row>
    <row r="65" spans="1:17">
      <c r="A65" s="49"/>
      <c r="B65" s="51"/>
      <c r="C65" s="50"/>
      <c r="D65" s="49"/>
      <c r="E65" s="49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2"/>
    </row>
    <row r="66" spans="1:17" ht="169.5" customHeight="1">
      <c r="A66" s="20" t="s">
        <v>19</v>
      </c>
      <c r="B66" s="65" t="s">
        <v>29</v>
      </c>
      <c r="C66" s="65"/>
      <c r="D66" s="65"/>
      <c r="E66" s="65"/>
      <c r="F66" s="65"/>
      <c r="G66" s="65"/>
      <c r="H66" s="65"/>
      <c r="I66" s="65"/>
      <c r="J66" s="65"/>
      <c r="K66" s="21"/>
      <c r="L66" s="21"/>
      <c r="M66" s="21"/>
      <c r="N66" s="21"/>
      <c r="O66" s="21"/>
      <c r="P66" s="21"/>
      <c r="Q66" s="21"/>
    </row>
  </sheetData>
  <mergeCells count="87">
    <mergeCell ref="D34:D36"/>
    <mergeCell ref="E37:E39"/>
    <mergeCell ref="D37:D39"/>
    <mergeCell ref="C37:C39"/>
    <mergeCell ref="C34:C36"/>
    <mergeCell ref="Q16:Q18"/>
    <mergeCell ref="H1:P1"/>
    <mergeCell ref="D4:E4"/>
    <mergeCell ref="B7:E7"/>
    <mergeCell ref="B8:E8"/>
    <mergeCell ref="B9:E9"/>
    <mergeCell ref="Q13:Q15"/>
    <mergeCell ref="F4:F5"/>
    <mergeCell ref="G4:P4"/>
    <mergeCell ref="A2:Q2"/>
    <mergeCell ref="Q4:Q5"/>
    <mergeCell ref="Q7:Q9"/>
    <mergeCell ref="Q10:Q12"/>
    <mergeCell ref="A16:A18"/>
    <mergeCell ref="A4:A5"/>
    <mergeCell ref="B4:B5"/>
    <mergeCell ref="C4:C5"/>
    <mergeCell ref="A13:A15"/>
    <mergeCell ref="B13:E13"/>
    <mergeCell ref="B14:E14"/>
    <mergeCell ref="A7:A9"/>
    <mergeCell ref="A10:A12"/>
    <mergeCell ref="C28:C30"/>
    <mergeCell ref="D16:D18"/>
    <mergeCell ref="E16:E18"/>
    <mergeCell ref="D28:D30"/>
    <mergeCell ref="E28:E30"/>
    <mergeCell ref="C16:C18"/>
    <mergeCell ref="B41:E41"/>
    <mergeCell ref="B42:E42"/>
    <mergeCell ref="C43:C45"/>
    <mergeCell ref="D43:D45"/>
    <mergeCell ref="E43:E45"/>
    <mergeCell ref="B15:E15"/>
    <mergeCell ref="C31:C33"/>
    <mergeCell ref="D31:D33"/>
    <mergeCell ref="E31:E33"/>
    <mergeCell ref="E34:E36"/>
    <mergeCell ref="A46:A48"/>
    <mergeCell ref="Q46:Q48"/>
    <mergeCell ref="B46:E46"/>
    <mergeCell ref="B47:E47"/>
    <mergeCell ref="B48:E48"/>
    <mergeCell ref="A40:A42"/>
    <mergeCell ref="Q40:Q42"/>
    <mergeCell ref="A43:A45"/>
    <mergeCell ref="Q43:Q45"/>
    <mergeCell ref="B40:E40"/>
    <mergeCell ref="D52:D54"/>
    <mergeCell ref="E52:E54"/>
    <mergeCell ref="Q52:Q54"/>
    <mergeCell ref="A49:A51"/>
    <mergeCell ref="C49:C51"/>
    <mergeCell ref="D49:D51"/>
    <mergeCell ref="E49:E51"/>
    <mergeCell ref="A58:A60"/>
    <mergeCell ref="C58:C60"/>
    <mergeCell ref="D58:D60"/>
    <mergeCell ref="E58:E60"/>
    <mergeCell ref="Q49:Q51"/>
    <mergeCell ref="A55:A57"/>
    <mergeCell ref="Q55:Q57"/>
    <mergeCell ref="B55:E55"/>
    <mergeCell ref="A52:A54"/>
    <mergeCell ref="C52:C54"/>
    <mergeCell ref="Q58:Q60"/>
    <mergeCell ref="B66:J66"/>
    <mergeCell ref="A61:A62"/>
    <mergeCell ref="B61:E61"/>
    <mergeCell ref="Q61:Q62"/>
    <mergeCell ref="A63:A64"/>
    <mergeCell ref="C63:C64"/>
    <mergeCell ref="D63:D64"/>
    <mergeCell ref="E63:E64"/>
    <mergeCell ref="Q63:Q64"/>
    <mergeCell ref="Q37:Q39"/>
    <mergeCell ref="Q19:Q21"/>
    <mergeCell ref="Q22:Q24"/>
    <mergeCell ref="Q28:Q30"/>
    <mergeCell ref="Q31:Q33"/>
    <mergeCell ref="Q34:Q36"/>
    <mergeCell ref="Q25:Q27"/>
  </mergeCells>
  <phoneticPr fontId="1" type="noConversion"/>
  <printOptions horizontalCentered="1"/>
  <pageMargins left="0.19685039370078741" right="0.23622047244094491" top="1.1417322834645669" bottom="0.44" header="0.51181102362204722" footer="0.25"/>
  <pageSetup paperSize="9" scale="75" orientation="landscape" r:id="rId1"/>
  <headerFooter alignWithMargins="0">
    <oddHeader>&amp;RZałącznik nr 3
do Uchwały nr XII/75/2011
Rady Miejskiej w Golczewie
z dnia 9 listopada 2011 r.</oddHeader>
    <oddFooter>&amp;C&amp;P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Przedsięwzięcia</vt:lpstr>
      <vt:lpstr>Przedsięwzięcia!Print_Area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Zbigniew Sobieski</cp:lastModifiedBy>
  <cp:lastPrinted>2011-10-28T13:15:55Z</cp:lastPrinted>
  <dcterms:created xsi:type="dcterms:W3CDTF">2009-10-01T05:59:07Z</dcterms:created>
  <dcterms:modified xsi:type="dcterms:W3CDTF">2011-11-10T11:43:01Z</dcterms:modified>
</cp:coreProperties>
</file>