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'1'!$A$1:$G$110</definedName>
    <definedName name="_xlnm.Print_Area" localSheetId="9">'10'!$A$1:$J$12</definedName>
    <definedName name="_xlnm.Print_Area" localSheetId="10">'11'!$A$1:$G$11</definedName>
    <definedName name="_xlnm.Print_Area" localSheetId="11">'12'!$A$1:$D$16</definedName>
    <definedName name="_xlnm.Print_Area" localSheetId="12">'13'!$A$1:$E$8</definedName>
    <definedName name="_xlnm.Print_Area" localSheetId="13">'14'!$A$1:$E$8</definedName>
    <definedName name="_xlnm.Print_Area" localSheetId="14">'15'!$A$1:$E$10</definedName>
    <definedName name="_xlnm.Print_Area" localSheetId="1">'2'!$A$2:$M$83</definedName>
    <definedName name="_xlnm.Print_Area" localSheetId="2">'3'!$A$1:$D$22</definedName>
    <definedName name="_xlnm.Print_Area" localSheetId="3">'4'!$A$1:$L$16</definedName>
    <definedName name="_xlnm.Print_Area" localSheetId="5">'6'!$A$1:$L$16</definedName>
    <definedName name="_xlnm.Print_Area" localSheetId="6">'7'!$A$1:$F$40</definedName>
    <definedName name="_xlnm.Print_Area" localSheetId="7">'8'!$A$1:$K$34</definedName>
    <definedName name="_xlnm.Print_Area" localSheetId="8">'9'!$A$1:$K$16</definedName>
  </definedNames>
  <calcPr fullCalcOnLoad="1"/>
</workbook>
</file>

<file path=xl/sharedStrings.xml><?xml version="1.0" encoding="utf-8"?>
<sst xmlns="http://schemas.openxmlformats.org/spreadsheetml/2006/main" count="771" uniqueCount="446">
  <si>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</si>
  <si>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</si>
  <si>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</si>
  <si>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</si>
  <si>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</si>
  <si>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</si>
  <si>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</si>
  <si>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</si>
  <si>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</si>
  <si>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</si>
  <si>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</si>
  <si>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</si>
  <si>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</si>
  <si>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</si>
  <si>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</si>
  <si>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</si>
  <si>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</si>
  <si>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</si>
  <si>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</si>
  <si>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</si>
  <si>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</si>
  <si>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</si>
  <si>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</si>
  <si>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</si>
  <si>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</si>
  <si>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</si>
  <si>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</si>
  <si>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</si>
  <si>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</si>
  <si>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</si>
  <si>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</si>
  <si>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</si>
  <si>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</si>
  <si>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</si>
  <si>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</si>
  <si>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</si>
  <si>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</si>
  <si>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</si>
  <si>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</si>
  <si>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</si>
  <si>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</si>
  <si>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</si>
  <si>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</si>
  <si>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</si>
  <si>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</si>
  <si>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</si>
  <si>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</si>
  <si>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</si>
  <si>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</si>
  <si>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</si>
  <si>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</si>
  <si>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</si>
  <si>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</si>
  <si>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</si>
  <si>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</si>
  <si>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</si>
  <si>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</si>
  <si>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</si>
  <si>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</si>
  <si>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</si>
  <si>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</si>
  <si>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</si>
  <si>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</si>
  <si>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2010 r.</t>
  </si>
  <si>
    <t>2011 r.</t>
  </si>
  <si>
    <t>Lata realizacji projektu</t>
  </si>
  <si>
    <t>Wartość całkowita projektu
(w zł)</t>
  </si>
  <si>
    <t>Planowane płatności w latach w ramach projektu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</si>
  <si>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</si>
  <si>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</si>
  <si>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</si>
  <si>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</si>
  <si>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</si>
  <si>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</si>
  <si>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</si>
  <si>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</si>
  <si>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</si>
  <si>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</si>
  <si>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</si>
  <si>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</si>
  <si>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x</t>
  </si>
  <si>
    <t>II.</t>
  </si>
  <si>
    <t>Gospodarstwa pomocnicze</t>
  </si>
  <si>
    <t>III.</t>
  </si>
  <si>
    <t>Ogółem</t>
  </si>
  <si>
    <t>IV.</t>
  </si>
  <si>
    <t>Nazwa instytucji</t>
  </si>
  <si>
    <t>Kwota dotacji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</si>
  <si>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</si>
  <si>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 xml:space="preserve">Kwota dotacji </t>
  </si>
  <si>
    <t>Nazwa zadania</t>
  </si>
  <si>
    <t>Dotacje
ogółem</t>
  </si>
  <si>
    <t xml:space="preserve"> </t>
  </si>
  <si>
    <t>2009-2011</t>
  </si>
  <si>
    <t>Plan
na 2010 r.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</si>
  <si>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</si>
  <si>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</si>
  <si>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</si>
  <si>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</si>
  <si>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2012 r.</t>
  </si>
  <si>
    <t>po roku 2012</t>
  </si>
  <si>
    <t>Rozliczenia
z budżetem
z tytułu wpłat nadwyżek środków za 2009 r.</t>
  </si>
  <si>
    <t>Dochody ogółem</t>
  </si>
  <si>
    <t>Wydatki ogółem</t>
  </si>
  <si>
    <t>Plan dochodów i wydatków
rachunków dochodów własnych jednostek budżetowych w 2010 r.</t>
  </si>
  <si>
    <t>Fundusz sołecki</t>
  </si>
  <si>
    <t>Pozostałe wydatki</t>
  </si>
  <si>
    <t>Jednostka pomocnicza</t>
  </si>
  <si>
    <t>Plan wydatków
ogółem
na 2010 r.</t>
  </si>
  <si>
    <t>s</t>
  </si>
  <si>
    <t>Świadczenia na rzecz osób fizycznych</t>
  </si>
  <si>
    <t>Kwota
2010 r.</t>
  </si>
  <si>
    <t>Plan na 2010 r.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</si>
  <si>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</si>
  <si>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</si>
  <si>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</si>
  <si>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** kol. 3 do fakultatywnego wykorzystania  w zakresie wydatków</t>
  </si>
  <si>
    <t>Dochody
budżetu Gminy Golczewo
w 2010 r.</t>
  </si>
  <si>
    <t>020</t>
  </si>
  <si>
    <t>02095</t>
  </si>
  <si>
    <t>0750</t>
  </si>
  <si>
    <t>Leśnictwo</t>
  </si>
  <si>
    <t>Pozostała działalność</t>
  </si>
  <si>
    <t>Dochody z najmu i dzierżawy składników majątkowych Skarbu Państwa, jst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</si>
  <si>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</si>
  <si>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</si>
  <si>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</si>
  <si>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</si>
  <si>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</si>
  <si>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jst</t>
  </si>
  <si>
    <t>6620</t>
  </si>
  <si>
    <t>Dotacje celowe otrzymane z powiatu na inwesycje i zakupy inwestycyjne realizowane na podstawie porozumień (umów) między jst</t>
  </si>
  <si>
    <t>60016</t>
  </si>
  <si>
    <t>Drogi publiczne gminne</t>
  </si>
  <si>
    <t>6330</t>
  </si>
  <si>
    <t xml:space="preserve">Dotacje celowe otrzymane z budżetu państwa na realizację inwestycji i zakupów inwestycyjnych własnych gmin (związków gmin) 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</si>
  <si>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</si>
  <si>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</si>
  <si>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</si>
  <si>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</si>
  <si>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</si>
  <si>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</si>
  <si>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</si>
  <si>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</si>
  <si>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</si>
  <si>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</si>
  <si>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0970</t>
  </si>
  <si>
    <t>Wpływy z różnych dochodów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</si>
  <si>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</si>
  <si>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</si>
  <si>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</si>
  <si>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</si>
  <si>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</si>
  <si>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</si>
  <si>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71097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</si>
  <si>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</si>
  <si>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</si>
  <si>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</si>
  <si>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</si>
  <si>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</si>
  <si>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</si>
  <si>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</si>
  <si>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jst związane z realizacją zadań z zakresu administracji rządowej oraz innych zadań zleconych ustawami</t>
  </si>
  <si>
    <t>75075</t>
  </si>
  <si>
    <t>Promocja jst</t>
  </si>
  <si>
    <t>0830</t>
  </si>
  <si>
    <t>Wpływy z usług</t>
  </si>
  <si>
    <t>0960</t>
  </si>
  <si>
    <t>Otrzymane spadki, zapisy i darowizny w postaci pieniężnej</t>
  </si>
  <si>
    <t>75095</t>
  </si>
  <si>
    <t xml:space="preserve">Pozostała działalność </t>
  </si>
  <si>
    <t>2440</t>
  </si>
  <si>
    <t xml:space="preserve">Dotacje otrzymane z funduszy celowych na realizację zadań bieżących jednostek sektora finansów publicznych </t>
  </si>
  <si>
    <t>751</t>
  </si>
  <si>
    <t>Urzędy naczelnych organów władzy państwowej, kontroli i ochrony prawa oraz sądownictwa</t>
  </si>
  <si>
    <t>75101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</si>
  <si>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</si>
  <si>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</si>
  <si>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</si>
  <si>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</si>
  <si>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</si>
  <si>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</si>
  <si>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</si>
  <si>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</si>
  <si>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</si>
  <si>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</si>
  <si>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</si>
  <si>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</si>
  <si>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</si>
  <si>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</si>
  <si>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</si>
  <si>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</si>
  <si>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</si>
  <si>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</si>
  <si>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</si>
  <si>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</si>
  <si>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</si>
  <si>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</si>
  <si>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</si>
  <si>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</si>
  <si>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</si>
  <si>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</si>
  <si>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</si>
  <si>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</si>
  <si>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</si>
  <si>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</si>
  <si>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</si>
  <si>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</si>
  <si>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</si>
  <si>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</si>
  <si>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</si>
  <si>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 xml:space="preserve">Wpływy z innych lokalnych opłat pobieranych przez jst na podstawie odrębnych ustaw 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</si>
  <si>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</si>
  <si>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</si>
  <si>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</si>
  <si>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</si>
  <si>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</si>
  <si>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</si>
  <si>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</si>
  <si>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</si>
  <si>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</si>
  <si>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</si>
  <si>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</si>
  <si>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</si>
  <si>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</si>
  <si>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</si>
  <si>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</si>
  <si>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</si>
  <si>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</si>
  <si>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</si>
  <si>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</si>
  <si>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</si>
  <si>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852</t>
  </si>
  <si>
    <t>Pomoc społeczna</t>
  </si>
  <si>
    <t>85212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</si>
  <si>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</si>
  <si>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</si>
  <si>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</si>
  <si>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</si>
  <si>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</si>
  <si>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</si>
  <si>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853</t>
  </si>
  <si>
    <t>Pozostałe zadania w zakresie polityki społeczej</t>
  </si>
  <si>
    <t>85395</t>
  </si>
  <si>
    <t>2008</t>
  </si>
  <si>
    <t>Dotacje rozwojowe oraz środki na finansowanie Wspólnej Polityki Rolnej</t>
  </si>
  <si>
    <t>2009</t>
  </si>
  <si>
    <t>900</t>
  </si>
  <si>
    <t>Gospodarka komunalna i ochrona środowiska</t>
  </si>
  <si>
    <t>90013</t>
  </si>
  <si>
    <t>Schroniska dla zwierząt</t>
  </si>
  <si>
    <t>2310</t>
  </si>
  <si>
    <t>Dotacje otrzymane z gminy na zadania bieżące realizowane na podstawie porozumień (umów) między jst</t>
  </si>
  <si>
    <t>Świadczenia rodzinne, świadczenia z funduszu alimentacyjnego oraz składki na ubezpieczenia emerytale i rentowe z ubezpieczenia społecznego</t>
  </si>
  <si>
    <t>85216</t>
  </si>
  <si>
    <t>Zasiłki stałe</t>
  </si>
  <si>
    <t>Wydatki
budżetu Gminy Golczewo
w 2010 r.</t>
  </si>
  <si>
    <t>010</t>
  </si>
  <si>
    <t>Rolnictwo i łowiectwo</t>
  </si>
  <si>
    <t>01030</t>
  </si>
  <si>
    <t>Izby rolnicze</t>
  </si>
  <si>
    <t>630</t>
  </si>
  <si>
    <t>Turystyka</t>
  </si>
  <si>
    <t>63095</t>
  </si>
  <si>
    <t>70004</t>
  </si>
  <si>
    <t>Różne jednostki obsługi gospodarki mieszkaniowej</t>
  </si>
  <si>
    <t>70095</t>
  </si>
  <si>
    <t>71004</t>
  </si>
  <si>
    <t>Plany zagospodarowania przestrzennego</t>
  </si>
  <si>
    <t>71014</t>
  </si>
  <si>
    <t>Opracowania geodezyjne i kartograficzne</t>
  </si>
  <si>
    <t>75022</t>
  </si>
  <si>
    <t>Rady gmin</t>
  </si>
  <si>
    <t>75023</t>
  </si>
  <si>
    <t>Urzedy gmin</t>
  </si>
  <si>
    <t>Urzedy naczelnych organów władzy państwowej, kontroli i ochrony prawa</t>
  </si>
  <si>
    <t>754</t>
  </si>
  <si>
    <t>Bezpieczeństwo publiczne i ochrona przeciwpożarowa</t>
  </si>
  <si>
    <t>75405</t>
  </si>
  <si>
    <t>Komendy powiatowe Policji</t>
  </si>
  <si>
    <t>75412</t>
  </si>
  <si>
    <t>Ochotnicze straże pożarne</t>
  </si>
  <si>
    <t>Dochody od osób prawnych, od osób 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</si>
  <si>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</si>
  <si>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</si>
  <si>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</si>
  <si>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</si>
  <si>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</si>
  <si>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jst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</si>
  <si>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</si>
  <si>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</si>
  <si>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</si>
  <si>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</si>
  <si>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</si>
  <si>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</si>
  <si>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</si>
  <si>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</si>
  <si>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 xml:space="preserve">    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</si>
  <si>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</si>
  <si>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</si>
  <si>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</si>
  <si>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</si>
  <si>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</si>
  <si>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</si>
  <si>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</si>
  <si>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</si>
  <si>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80146</t>
  </si>
  <si>
    <t>Dokształcanie i doskonalenie nauczycieli</t>
  </si>
  <si>
    <t>80148</t>
  </si>
  <si>
    <t>Stołówki szkolne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</si>
  <si>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</si>
  <si>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</si>
  <si>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</si>
  <si>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</si>
  <si>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</si>
  <si>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</si>
  <si>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</si>
  <si>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 xml:space="preserve">Składki na ubezpieczenie zdrowotne opłacane za osoby pobierajace niektóre świadczenia z pomocy społecznej, niektóre świadczenia rodzinne oraz za osoby uczestniczące w zajęciach w centrum integracji społecznej </t>
  </si>
  <si>
    <t>Zasiłki i pomoc w naturze oraz składki na ubezpoieczenia emerytalne i rentowe</t>
  </si>
  <si>
    <t>85215</t>
  </si>
  <si>
    <t>Dodatki mieszkaniowe</t>
  </si>
  <si>
    <t>85295</t>
  </si>
  <si>
    <t>Pozostała działaność</t>
  </si>
  <si>
    <t>Pozostałe zadania w zakresie polityki społecznej</t>
  </si>
  <si>
    <t>854</t>
  </si>
  <si>
    <t>Edukacyjna opieka wychowawcza</t>
  </si>
  <si>
    <t>85401</t>
  </si>
  <si>
    <t>Świetlice szkolne</t>
  </si>
  <si>
    <t>85446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</si>
  <si>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</si>
  <si>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</si>
  <si>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</si>
  <si>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</si>
  <si>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</si>
  <si>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</si>
  <si>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</si>
  <si>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</si>
  <si>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</si>
  <si>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</si>
  <si>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</si>
  <si>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</si>
  <si>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</si>
  <si>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</si>
  <si>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</si>
  <si>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</si>
  <si>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</si>
  <si>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</si>
  <si>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92695</t>
  </si>
  <si>
    <t>Pozostała działalnośc</t>
  </si>
  <si>
    <t>85202</t>
  </si>
  <si>
    <t>Domy pomocy społecznej</t>
  </si>
  <si>
    <t>Dochody i wydatki
budżetu Gminy Golczewo
związane z realizacją zadań z zakresu administracji rządowej i innych zadań zleconych odrębnymi ustawami
w 2010 r.</t>
  </si>
  <si>
    <t xml:space="preserve"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 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</si>
  <si>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</si>
  <si>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Miejsko-Gminna Biblioteka Publiczna w Golczewie (instytucja kultury)</t>
  </si>
  <si>
    <t>Wydatki
ogółem
(6+12)</t>
  </si>
  <si>
    <t>Przychody i rozchody
budżetu Gminy Golczewo
w 2010 r.</t>
  </si>
  <si>
    <t>Dochody i wydatki
budżetu Gminy Golczewo
związane z realizacją zadań z zakresu administracji rządowej wykonywanych na podstawie porozumień z organami administracji rządowej w 2010 r.</t>
  </si>
  <si>
    <t>Dotacje ogółem</t>
  </si>
  <si>
    <t xml:space="preserve">Przebudowa dróg powiatowych na terenie gminy </t>
  </si>
  <si>
    <t>Urząd Miejski w Golczewie</t>
  </si>
  <si>
    <t>2009-2010</t>
  </si>
  <si>
    <t>Przebudowa ul. Szkolnej i ul. Osiedle Robotnicze w Golczewie</t>
  </si>
  <si>
    <t>Rewitalizcja wraz z turystyzcnym zagospodarowaniem Wzgórza Zamkowego w Golczewie</t>
  </si>
  <si>
    <t>Rewitalizcja wraz z turystyzcnym zagospodarowaniem Wzgórza Zamkowego w Golczewie- II etap</t>
  </si>
  <si>
    <t>2010-2011</t>
  </si>
  <si>
    <t>Modernizacja plaży, pomostu i infrastruktury towarzyszącej przy jeziorze Szczucze w Golczewie</t>
  </si>
  <si>
    <t>Zakup wyposażenia oraz modernizacja bazy ochotniczych straży pożarnych w gminie Golczewo</t>
  </si>
  <si>
    <t>Instalacja urządzeń pozyskujących energię ze źródeł odnawialnych</t>
  </si>
  <si>
    <t>2009-2019</t>
  </si>
  <si>
    <t>Budowa przedszkola w Golczewie</t>
  </si>
  <si>
    <t>Remont sal dydaktycznych wraz z wyposażeniem w Gimnazum w Golczewie</t>
  </si>
  <si>
    <t>Uporządkowanie gospodarki wodno-ściekowej w gminie Golczewo</t>
  </si>
  <si>
    <t>Modernizacja oświetlenia w gminie Golczewo</t>
  </si>
  <si>
    <t>2010-2020</t>
  </si>
  <si>
    <t>92109</t>
  </si>
  <si>
    <t>Domy i ośrodki kultury, świetlice i kluby</t>
  </si>
  <si>
    <t>92601</t>
  </si>
  <si>
    <t>Obiekty sportowe</t>
  </si>
  <si>
    <t>Budowa mieszkań socjalnych w gminie Golczewo</t>
  </si>
  <si>
    <t>2009-2020</t>
  </si>
  <si>
    <t>Budowa kotłowni w Szkole Podstawowej w Wysokiej Kamieńskiej</t>
  </si>
  <si>
    <t>Budowa placów zabaw w gminie Golczewo</t>
  </si>
  <si>
    <t>Adaptacja pomieszczeń na świetlice wiejskie</t>
  </si>
  <si>
    <t>Budowa Centrum Społeczno-Kulturalnego w Wysokiej Kamieńskiej</t>
  </si>
  <si>
    <t>Miejsko-Gminna Biblioteka Pbliczna w Golczewie</t>
  </si>
  <si>
    <t>Budowa boiska do piłki nożnej w Wysokiej Kamieńskiej</t>
  </si>
  <si>
    <t>Zakup komputerów dla Urzędu Miejskiego w Golczewie</t>
  </si>
  <si>
    <t>Dofinansowanie zakupu radiowozów dla Komendy Powiatowej Policji w Kamieniu Pomorskim</t>
  </si>
  <si>
    <t>Limity wydatków  
Gminy Golczewo
na wieloletnie programy inwestycyjne realizowane w latach 2010 i kolejnych</t>
  </si>
  <si>
    <t>Drogi gminne - modernizacja</t>
  </si>
  <si>
    <t>Zakup i montaż centrali telefonicznej w urzędzie Miejskim w Golczewie</t>
  </si>
  <si>
    <t>Budowa ujęć wodnych w gminie Golczewo</t>
  </si>
  <si>
    <t>Modernizacja sieci wodociągowych w gminie Golczewo</t>
  </si>
  <si>
    <t>6208</t>
  </si>
  <si>
    <t>Dotacje rozwojowe</t>
  </si>
  <si>
    <t>Limity wydatków 
Gminy Golczewo
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
realizowane w latach 2010 i kolejnych</t>
  </si>
  <si>
    <t>Świadczenia rodzinne,świadczenie z fuduszu alimentacyjnego oraz składki na ubezpieczenia emerytalne i rentowe z ubezpieczenia społecznego</t>
  </si>
  <si>
    <t>Wydatki jednostek pomocniczych
w ramach budżetu Gminy Golczewo
w 2010 r.</t>
  </si>
  <si>
    <t>Sołectwo Kłęby</t>
  </si>
  <si>
    <t>Sołectwo Mechowo</t>
  </si>
  <si>
    <t>Sołectwo Upadły</t>
  </si>
  <si>
    <t>Sołectwo Unibórz</t>
  </si>
  <si>
    <t>Sołectwo Baczysław</t>
  </si>
  <si>
    <t>Sołectwo Drzewica</t>
  </si>
  <si>
    <t>Sołectwo Kozielice</t>
  </si>
  <si>
    <t>Sołectwo Kretlewo</t>
  </si>
  <si>
    <t>Sołectwo Samlino</t>
  </si>
  <si>
    <t>Sołectwo Niemica</t>
  </si>
  <si>
    <t>Sołectwo Wołowiec</t>
  </si>
  <si>
    <t>Sołectwo Wysoka Kamieńska</t>
  </si>
  <si>
    <t>Dotacje podmiotowe dla jednostek sektora finansów publicznych
udzielone z budżetu Gminy Golczewo
w 2010 r.</t>
  </si>
  <si>
    <t>Nazwa programu - projektu</t>
  </si>
  <si>
    <t>Jednostka organizacyjna realizujaca program lub koordynująca wykonanie</t>
  </si>
  <si>
    <t>Regionalny Program Operacyjny Województwa Zachodniopomorskiego na lata 2007-2013.                                                           Przebudowa ul. Szkolnej i ul. Osiedle Robotnicze w Golczewie</t>
  </si>
  <si>
    <t>Program Rozwoju Obszarów Wiejskich 2007-2013.                                                                    Rewitalizacja wraz z turystyzcnym zagospodarowaniem Wzgórza Zamkowego w Golczewie</t>
  </si>
  <si>
    <t>Program Rozwoju Obszarów Wiejskich 2007-2013.                                                                    Instalacja urządzeń pozyskujących energię ze źródeł odnawialnych</t>
  </si>
  <si>
    <t>Regionalny Program Operacyjny Województwa Zachodniopomorskiego na lata 2007-2013.                                                     Uporządkowanie gospodarki wodno-ściekowej w gminie Golczewo</t>
  </si>
  <si>
    <t>Program Rozwoju Obszarów Wiejskich 2007-2013                                                     Budowa placów zabaw w gminie Golczewo</t>
  </si>
  <si>
    <t>Regionalny Program Operacyjny Województwa Zachodniopomorskiego na lata 2007-2013                                                   Adaptcja biblioteki na miejski ośrodek kultury w Golczewie</t>
  </si>
  <si>
    <t>Program Rozwoju Obszarów Wiejskich 2007-2013                                                          Adaptacja pomieszczeń na świetlice wiejskie</t>
  </si>
  <si>
    <t>1. Zakład Usług Publicznych w Golczewie</t>
  </si>
  <si>
    <t>Plan przychodów oraz wydatków zakładów budżetowych  w 2010 r.</t>
  </si>
  <si>
    <t>1. Rachunek dochodów własnych przy Zespole Szkół Publicznych w Golczewie</t>
  </si>
  <si>
    <t>0690</t>
  </si>
  <si>
    <t>0920</t>
  </si>
  <si>
    <t>Wpływy z różnych opłat</t>
  </si>
  <si>
    <t>Pozostałe odsetki</t>
  </si>
  <si>
    <t>4210</t>
  </si>
  <si>
    <t>4300</t>
  </si>
  <si>
    <t>Zakup materiałów i wyposażenia</t>
  </si>
  <si>
    <t>Zakup usług pozostałych</t>
  </si>
  <si>
    <t>Wydatki inwestycyjne funduszy celowych</t>
  </si>
  <si>
    <t>Dotacje celowe
udzielone z budżetu Gminy Golczewo
na zadania własne gminy realizowane przez podmioty należące
do sektora finansów publicznych w 2010 r.</t>
  </si>
  <si>
    <t>Prowadzenie placówki wsparcia dziennego</t>
  </si>
  <si>
    <t>Upowszechnianie kultury fizycznej i sportu na terenie gminy</t>
  </si>
  <si>
    <t>Dotacje celowe
udzielone z budżetu Gminy Golczewo
na zadania własne gminy realizowane przez podmioty 
nienależące do sektora finansów publicznych w 2010 r.</t>
  </si>
  <si>
    <t>Rekultywacja stałych odpadów komunalnych w Kłębach</t>
  </si>
  <si>
    <t>Dział    900  Rozdział   90011</t>
  </si>
  <si>
    <t>Dochody i wydatki
budżetu Gminy Golczewo
związane z realizacją zadań wykonywanych na podstawie porozumień (umów) między jednostkami samorządu terytorialnego                               w 2010 r.</t>
  </si>
  <si>
    <t>Regionalny Program Operacyjny Województwa Zachodniopomorskiego na lata 2007-2013                                                                  Modernizacja oczyszczalni ścieków oraz rozbudowa sieci kanalizacji sanitarnej w gminie Golczewo</t>
  </si>
  <si>
    <t>Modernizacja oczyszczalni ścieków oraz rozbudowa sieci kanalizacji sanitarnej w gminie Golczewo</t>
  </si>
  <si>
    <t>Adaptacja biblioteki na miejski ośrodek kultury w Golczewie</t>
  </si>
  <si>
    <t>Plan przychodów i wydatków 
Gminnego Funduszu Ochrony Środowiska i Gospodarki Wodnej
Gminy Golczewo w 2010 r.</t>
  </si>
  <si>
    <t>Budowa Centrum Społeczno-Kulturalnego                                            w Wysokiej Kamieńskiej</t>
  </si>
  <si>
    <t>Program Operacyjny Kapitał Ludzki 2007-2013. Aktywizacja zawodowa      i społeczna klientów instytucji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</si>
</sst>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zcionka tekstu podstawowego"/>
      <family val="0"/>
    </font>
    <font>
      <u val="single"/>
      <sz val="8"/>
      <name val="Arial CE"/>
      <family val="0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6" fillId="0" borderId="1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4" fontId="17" fillId="0" borderId="12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/>
    </xf>
    <xf numFmtId="4" fontId="6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2"/>
    </xf>
    <xf numFmtId="4" fontId="8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33" borderId="12" xfId="0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 indent="2"/>
    </xf>
    <xf numFmtId="4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0" borderId="17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defaultGridColor="0" view="pageBreakPreview" zoomScale="110" zoomScaleSheetLayoutView="110" zoomScalePageLayoutView="0" colorId="7" workbookViewId="0" topLeftCell="A1">
      <selection activeCell="C5" sqref="C5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7" customWidth="1"/>
    <col min="7" max="7" width="22.875" style="7" customWidth="1"/>
  </cols>
  <sheetData>
    <row r="1" spans="1:7" ht="47.25" customHeight="1">
      <c r="A1" s="179" t="s">
        <v>117</v>
      </c>
      <c r="B1" s="179"/>
      <c r="C1" s="179"/>
      <c r="D1" s="179"/>
      <c r="E1" s="179"/>
      <c r="F1" s="179"/>
      <c r="G1" s="179"/>
    </row>
    <row r="2" spans="1:7" ht="9.75" customHeight="1">
      <c r="A2" s="1"/>
      <c r="B2" s="1"/>
      <c r="C2" s="1"/>
      <c r="D2" s="1"/>
      <c r="E2" s="1"/>
      <c r="F2" s="1"/>
      <c r="G2" s="2" t="s">
        <v>0</v>
      </c>
    </row>
    <row r="3" spans="1:7" s="3" customFormat="1" ht="15" customHeight="1">
      <c r="A3" s="181" t="s">
        <v>1</v>
      </c>
      <c r="B3" s="181" t="s">
        <v>2</v>
      </c>
      <c r="C3" s="181" t="s">
        <v>3</v>
      </c>
      <c r="D3" s="181" t="s">
        <v>4</v>
      </c>
      <c r="E3" s="181" t="s">
        <v>94</v>
      </c>
      <c r="F3" s="181" t="s">
        <v>5</v>
      </c>
      <c r="G3" s="181"/>
    </row>
    <row r="4" spans="1:7" s="4" customFormat="1" ht="51" customHeight="1">
      <c r="A4" s="181"/>
      <c r="B4" s="181"/>
      <c r="C4" s="181"/>
      <c r="D4" s="181"/>
      <c r="E4" s="181"/>
      <c r="F4" s="107" t="s">
        <v>6</v>
      </c>
      <c r="G4" s="107" t="s">
        <v>7</v>
      </c>
    </row>
    <row r="5" spans="1:7" s="3" customFormat="1" ht="12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3" customFormat="1" ht="12.75" hidden="1">
      <c r="A6" s="40"/>
      <c r="B6" s="40"/>
      <c r="C6" s="40"/>
      <c r="D6" s="40"/>
      <c r="E6" s="40"/>
      <c r="F6" s="40">
        <v>125</v>
      </c>
      <c r="G6" s="40"/>
    </row>
    <row r="7" spans="1:7" s="47" customFormat="1" ht="17.25" customHeight="1">
      <c r="A7" s="54" t="s">
        <v>118</v>
      </c>
      <c r="B7" s="54"/>
      <c r="C7" s="54"/>
      <c r="D7" s="6" t="s">
        <v>121</v>
      </c>
      <c r="E7" s="53">
        <f>E8</f>
        <v>2000</v>
      </c>
      <c r="F7" s="53">
        <f>F8</f>
        <v>2000</v>
      </c>
      <c r="G7" s="53">
        <f>G8</f>
        <v>0</v>
      </c>
    </row>
    <row r="8" spans="1:7" s="3" customFormat="1" ht="18.75" customHeight="1">
      <c r="A8" s="55"/>
      <c r="B8" s="41" t="s">
        <v>119</v>
      </c>
      <c r="C8" s="55"/>
      <c r="D8" s="56" t="s">
        <v>122</v>
      </c>
      <c r="E8" s="64">
        <f>E9</f>
        <v>2000</v>
      </c>
      <c r="F8" s="64">
        <f>F9</f>
        <v>2000</v>
      </c>
      <c r="G8" s="63"/>
    </row>
    <row r="9" spans="1:7" s="3" customFormat="1" ht="62.25" customHeight="1">
      <c r="A9" s="41"/>
      <c r="B9" s="41"/>
      <c r="C9" s="41" t="s">
        <v>120</v>
      </c>
      <c r="D9" s="42" t="s">
        <v>123</v>
      </c>
      <c r="E9" s="65">
        <v>2000</v>
      </c>
      <c r="F9" s="65">
        <v>2000</v>
      </c>
      <c r="G9" s="65" t="s">
        <v>92</v>
      </c>
    </row>
    <row r="10" spans="1:7" s="57" customFormat="1" ht="19.5" customHeight="1">
      <c r="A10" s="54" t="s">
        <v>124</v>
      </c>
      <c r="B10" s="48"/>
      <c r="C10" s="54"/>
      <c r="D10" s="6" t="s">
        <v>125</v>
      </c>
      <c r="E10" s="53">
        <f>E11+E14</f>
        <v>1209225</v>
      </c>
      <c r="F10" s="53">
        <f>F11+F14</f>
        <v>9225</v>
      </c>
      <c r="G10" s="53">
        <f>G11+G14</f>
        <v>1200000</v>
      </c>
    </row>
    <row r="11" spans="1:7" s="58" customFormat="1" ht="18.75" customHeight="1">
      <c r="A11" s="55"/>
      <c r="B11" s="41" t="s">
        <v>126</v>
      </c>
      <c r="C11" s="55"/>
      <c r="D11" s="56" t="s">
        <v>127</v>
      </c>
      <c r="E11" s="64">
        <f>E12+E13</f>
        <v>309225</v>
      </c>
      <c r="F11" s="64">
        <f>F12+F13</f>
        <v>9225</v>
      </c>
      <c r="G11" s="64">
        <f>G12+G13</f>
        <v>300000</v>
      </c>
    </row>
    <row r="12" spans="1:7" s="3" customFormat="1" ht="38.25">
      <c r="A12" s="41"/>
      <c r="B12" s="41"/>
      <c r="C12" s="41" t="s">
        <v>128</v>
      </c>
      <c r="D12" s="42" t="s">
        <v>129</v>
      </c>
      <c r="E12" s="63">
        <v>9225</v>
      </c>
      <c r="F12" s="63">
        <v>9225</v>
      </c>
      <c r="G12" s="63"/>
    </row>
    <row r="13" spans="1:7" s="3" customFormat="1" ht="38.25">
      <c r="A13" s="41"/>
      <c r="B13" s="41"/>
      <c r="C13" s="41" t="s">
        <v>130</v>
      </c>
      <c r="D13" s="42" t="s">
        <v>131</v>
      </c>
      <c r="E13" s="63">
        <f>G13</f>
        <v>300000</v>
      </c>
      <c r="F13" s="63"/>
      <c r="G13" s="63">
        <v>300000</v>
      </c>
    </row>
    <row r="14" spans="1:7" s="3" customFormat="1" ht="12.75">
      <c r="A14" s="41"/>
      <c r="B14" s="41" t="s">
        <v>132</v>
      </c>
      <c r="C14" s="41"/>
      <c r="D14" s="43" t="s">
        <v>133</v>
      </c>
      <c r="E14" s="60">
        <f>E15</f>
        <v>900000</v>
      </c>
      <c r="F14" s="60">
        <f>F15</f>
        <v>0</v>
      </c>
      <c r="G14" s="60">
        <f>G15</f>
        <v>900000</v>
      </c>
    </row>
    <row r="15" spans="1:7" s="3" customFormat="1" ht="12.75">
      <c r="A15" s="41"/>
      <c r="B15" s="41"/>
      <c r="C15" s="41" t="s">
        <v>394</v>
      </c>
      <c r="D15" s="42" t="s">
        <v>395</v>
      </c>
      <c r="E15" s="63">
        <f>F15+G15</f>
        <v>900000</v>
      </c>
      <c r="F15" s="50"/>
      <c r="G15" s="63">
        <v>900000</v>
      </c>
    </row>
    <row r="16" spans="1:7" s="3" customFormat="1" ht="17.25" customHeight="1">
      <c r="A16" s="41" t="s">
        <v>261</v>
      </c>
      <c r="B16" s="41"/>
      <c r="C16" s="41"/>
      <c r="D16" s="49" t="s">
        <v>262</v>
      </c>
      <c r="E16" s="60">
        <f aca="true" t="shared" si="0" ref="E16:G17">E17</f>
        <v>180000</v>
      </c>
      <c r="F16" s="60">
        <f t="shared" si="0"/>
        <v>0</v>
      </c>
      <c r="G16" s="60">
        <f t="shared" si="0"/>
        <v>180000</v>
      </c>
    </row>
    <row r="17" spans="1:7" s="3" customFormat="1" ht="16.5" customHeight="1">
      <c r="A17" s="41"/>
      <c r="B17" s="41" t="s">
        <v>263</v>
      </c>
      <c r="C17" s="41"/>
      <c r="D17" s="42" t="s">
        <v>122</v>
      </c>
      <c r="E17" s="60">
        <f t="shared" si="0"/>
        <v>180000</v>
      </c>
      <c r="F17" s="60">
        <f t="shared" si="0"/>
        <v>0</v>
      </c>
      <c r="G17" s="60">
        <f t="shared" si="0"/>
        <v>180000</v>
      </c>
    </row>
    <row r="18" spans="1:7" s="3" customFormat="1" ht="15" customHeight="1">
      <c r="A18" s="41"/>
      <c r="B18" s="41"/>
      <c r="C18" s="41" t="s">
        <v>394</v>
      </c>
      <c r="D18" s="42" t="s">
        <v>395</v>
      </c>
      <c r="E18" s="50">
        <f>F18+G18</f>
        <v>180000</v>
      </c>
      <c r="F18" s="50"/>
      <c r="G18" s="50">
        <v>180000</v>
      </c>
    </row>
    <row r="19" spans="1:7" s="47" customFormat="1" ht="17.25" customHeight="1">
      <c r="A19" s="48" t="s">
        <v>136</v>
      </c>
      <c r="B19" s="48"/>
      <c r="C19" s="48"/>
      <c r="D19" s="49" t="s">
        <v>137</v>
      </c>
      <c r="E19" s="53">
        <f>E20+E25</f>
        <v>713900</v>
      </c>
      <c r="F19" s="53">
        <f>F20+F25</f>
        <v>42000</v>
      </c>
      <c r="G19" s="53">
        <f>G20+G25</f>
        <v>671900</v>
      </c>
    </row>
    <row r="20" spans="1:7" s="3" customFormat="1" ht="20.25" customHeight="1">
      <c r="A20" s="41"/>
      <c r="B20" s="41" t="s">
        <v>138</v>
      </c>
      <c r="C20" s="41"/>
      <c r="D20" s="56" t="s">
        <v>139</v>
      </c>
      <c r="E20" s="64">
        <f>E21+E22+E23+E24</f>
        <v>545000</v>
      </c>
      <c r="F20" s="64">
        <f>F21+F22+F23+F24</f>
        <v>42000</v>
      </c>
      <c r="G20" s="64">
        <f>G21+G22+G23+G24</f>
        <v>503000</v>
      </c>
    </row>
    <row r="21" spans="1:7" s="3" customFormat="1" ht="28.5" customHeight="1">
      <c r="A21" s="41"/>
      <c r="B21" s="41"/>
      <c r="C21" s="41" t="s">
        <v>140</v>
      </c>
      <c r="D21" s="42" t="s">
        <v>141</v>
      </c>
      <c r="E21" s="50">
        <v>10000</v>
      </c>
      <c r="F21" s="50">
        <v>10000</v>
      </c>
      <c r="G21" s="50"/>
    </row>
    <row r="22" spans="1:7" s="3" customFormat="1" ht="63.75">
      <c r="A22" s="41"/>
      <c r="B22" s="41"/>
      <c r="C22" s="41" t="s">
        <v>120</v>
      </c>
      <c r="D22" s="42" t="s">
        <v>123</v>
      </c>
      <c r="E22" s="50">
        <v>32000</v>
      </c>
      <c r="F22" s="50">
        <v>32000</v>
      </c>
      <c r="G22" s="50"/>
    </row>
    <row r="23" spans="1:7" s="3" customFormat="1" ht="38.25">
      <c r="A23" s="41"/>
      <c r="B23" s="41"/>
      <c r="C23" s="41" t="s">
        <v>142</v>
      </c>
      <c r="D23" s="42" t="s">
        <v>143</v>
      </c>
      <c r="E23" s="50">
        <v>3000</v>
      </c>
      <c r="F23" s="50"/>
      <c r="G23" s="50">
        <v>3000</v>
      </c>
    </row>
    <row r="24" spans="1:7" s="3" customFormat="1" ht="25.5">
      <c r="A24" s="41"/>
      <c r="B24" s="41"/>
      <c r="C24" s="41" t="s">
        <v>144</v>
      </c>
      <c r="D24" s="42" t="s">
        <v>145</v>
      </c>
      <c r="E24" s="50">
        <v>500000</v>
      </c>
      <c r="F24" s="50"/>
      <c r="G24" s="50">
        <v>500000</v>
      </c>
    </row>
    <row r="25" spans="1:7" s="3" customFormat="1" ht="12.75">
      <c r="A25" s="41"/>
      <c r="B25" s="41" t="s">
        <v>266</v>
      </c>
      <c r="C25" s="41"/>
      <c r="D25" s="42" t="s">
        <v>322</v>
      </c>
      <c r="E25" s="60">
        <f>E26</f>
        <v>168900</v>
      </c>
      <c r="F25" s="60">
        <f>F26</f>
        <v>0</v>
      </c>
      <c r="G25" s="60">
        <f>G26</f>
        <v>168900</v>
      </c>
    </row>
    <row r="26" spans="1:7" s="3" customFormat="1" ht="38.25">
      <c r="A26" s="41"/>
      <c r="B26" s="41"/>
      <c r="C26" s="41" t="s">
        <v>134</v>
      </c>
      <c r="D26" s="42" t="s">
        <v>135</v>
      </c>
      <c r="E26" s="50">
        <f>F26+G26</f>
        <v>168900</v>
      </c>
      <c r="F26" s="50"/>
      <c r="G26" s="50">
        <v>168900</v>
      </c>
    </row>
    <row r="27" spans="1:7" s="47" customFormat="1" ht="16.5" customHeight="1">
      <c r="A27" s="48" t="s">
        <v>148</v>
      </c>
      <c r="B27" s="48"/>
      <c r="C27" s="48"/>
      <c r="D27" s="49" t="s">
        <v>149</v>
      </c>
      <c r="E27" s="53">
        <f>E28+E30</f>
        <v>13000</v>
      </c>
      <c r="F27" s="53">
        <f>F28+F30</f>
        <v>13000</v>
      </c>
      <c r="G27" s="51"/>
    </row>
    <row r="28" spans="1:7" s="3" customFormat="1" ht="15" customHeight="1">
      <c r="A28" s="41"/>
      <c r="B28" s="41" t="s">
        <v>150</v>
      </c>
      <c r="C28" s="41"/>
      <c r="D28" s="43" t="s">
        <v>151</v>
      </c>
      <c r="E28" s="64">
        <f>E29</f>
        <v>3000</v>
      </c>
      <c r="F28" s="64">
        <f>F29</f>
        <v>3000</v>
      </c>
      <c r="G28" s="50"/>
    </row>
    <row r="29" spans="1:7" s="3" customFormat="1" ht="51">
      <c r="A29" s="41"/>
      <c r="B29" s="41"/>
      <c r="C29" s="41" t="s">
        <v>152</v>
      </c>
      <c r="D29" s="42" t="s">
        <v>153</v>
      </c>
      <c r="E29" s="50">
        <v>3000</v>
      </c>
      <c r="F29" s="50">
        <v>3000</v>
      </c>
      <c r="G29" s="50"/>
    </row>
    <row r="30" spans="1:7" s="3" customFormat="1" ht="19.5" customHeight="1">
      <c r="A30" s="41"/>
      <c r="B30" s="41" t="s">
        <v>154</v>
      </c>
      <c r="C30" s="41"/>
      <c r="D30" s="43" t="s">
        <v>82</v>
      </c>
      <c r="E30" s="64">
        <f>E31</f>
        <v>10000</v>
      </c>
      <c r="F30" s="64">
        <f>F31</f>
        <v>10000</v>
      </c>
      <c r="G30" s="50"/>
    </row>
    <row r="31" spans="1:7" s="3" customFormat="1" ht="12.75">
      <c r="A31" s="41"/>
      <c r="B31" s="41" t="s">
        <v>92</v>
      </c>
      <c r="C31" s="41" t="s">
        <v>146</v>
      </c>
      <c r="D31" s="42" t="s">
        <v>147</v>
      </c>
      <c r="E31" s="50">
        <v>10000</v>
      </c>
      <c r="F31" s="50">
        <v>10000</v>
      </c>
      <c r="G31" s="50"/>
    </row>
    <row r="32" spans="1:7" s="47" customFormat="1" ht="12.75">
      <c r="A32" s="48" t="s">
        <v>155</v>
      </c>
      <c r="B32" s="48"/>
      <c r="C32" s="48"/>
      <c r="D32" s="49" t="s">
        <v>156</v>
      </c>
      <c r="E32" s="53">
        <f>E33+E36+E40</f>
        <v>365180</v>
      </c>
      <c r="F32" s="53">
        <f>F33+F36+F40</f>
        <v>365180</v>
      </c>
      <c r="G32" s="53">
        <f>G33+G36+G40</f>
        <v>0</v>
      </c>
    </row>
    <row r="33" spans="1:7" s="3" customFormat="1" ht="12.75">
      <c r="A33" s="41"/>
      <c r="B33" s="41" t="s">
        <v>157</v>
      </c>
      <c r="C33" s="41"/>
      <c r="D33" s="43" t="s">
        <v>158</v>
      </c>
      <c r="E33" s="60">
        <f>E34+E35</f>
        <v>95180</v>
      </c>
      <c r="F33" s="60">
        <f>F34+F35</f>
        <v>95180</v>
      </c>
      <c r="G33" s="50"/>
    </row>
    <row r="34" spans="1:7" s="3" customFormat="1" ht="51">
      <c r="A34" s="41"/>
      <c r="B34" s="41"/>
      <c r="C34" s="41" t="s">
        <v>159</v>
      </c>
      <c r="D34" s="42" t="s">
        <v>160</v>
      </c>
      <c r="E34" s="50">
        <v>95000</v>
      </c>
      <c r="F34" s="50">
        <v>95000</v>
      </c>
      <c r="G34" s="50"/>
    </row>
    <row r="35" spans="1:7" s="3" customFormat="1" ht="38.25">
      <c r="A35" s="41"/>
      <c r="B35" s="41"/>
      <c r="C35" s="41" t="s">
        <v>161</v>
      </c>
      <c r="D35" s="42" t="s">
        <v>162</v>
      </c>
      <c r="E35" s="50">
        <v>180</v>
      </c>
      <c r="F35" s="50">
        <v>180</v>
      </c>
      <c r="G35" s="50"/>
    </row>
    <row r="36" spans="1:7" s="3" customFormat="1" ht="16.5" customHeight="1">
      <c r="A36" s="41"/>
      <c r="B36" s="41" t="s">
        <v>163</v>
      </c>
      <c r="C36" s="41"/>
      <c r="D36" s="43" t="s">
        <v>164</v>
      </c>
      <c r="E36" s="64">
        <f>E37+E38+E39</f>
        <v>32000</v>
      </c>
      <c r="F36" s="64">
        <f>F37+F38+F39</f>
        <v>32000</v>
      </c>
      <c r="G36" s="50"/>
    </row>
    <row r="37" spans="1:7" s="3" customFormat="1" ht="12.75">
      <c r="A37" s="41"/>
      <c r="B37" s="41"/>
      <c r="C37" s="41" t="s">
        <v>165</v>
      </c>
      <c r="D37" s="42" t="s">
        <v>166</v>
      </c>
      <c r="E37" s="50">
        <v>2000</v>
      </c>
      <c r="F37" s="50">
        <v>2000</v>
      </c>
      <c r="G37" s="50"/>
    </row>
    <row r="38" spans="1:7" s="3" customFormat="1" ht="25.5">
      <c r="A38" s="41"/>
      <c r="B38" s="41"/>
      <c r="C38" s="41" t="s">
        <v>167</v>
      </c>
      <c r="D38" s="42" t="s">
        <v>168</v>
      </c>
      <c r="E38" s="50">
        <v>25000</v>
      </c>
      <c r="F38" s="50">
        <v>25000</v>
      </c>
      <c r="G38" s="50"/>
    </row>
    <row r="39" spans="1:7" s="3" customFormat="1" ht="12.75">
      <c r="A39" s="41"/>
      <c r="B39" s="41"/>
      <c r="C39" s="41" t="s">
        <v>146</v>
      </c>
      <c r="D39" s="42" t="s">
        <v>147</v>
      </c>
      <c r="E39" s="50">
        <v>5000</v>
      </c>
      <c r="F39" s="50">
        <v>5000</v>
      </c>
      <c r="G39" s="50"/>
    </row>
    <row r="40" spans="1:7" s="3" customFormat="1" ht="18" customHeight="1">
      <c r="A40" s="41"/>
      <c r="B40" s="41" t="s">
        <v>169</v>
      </c>
      <c r="C40" s="41"/>
      <c r="D40" s="43" t="s">
        <v>170</v>
      </c>
      <c r="E40" s="64">
        <f>E41</f>
        <v>238000</v>
      </c>
      <c r="F40" s="64">
        <f>F41</f>
        <v>238000</v>
      </c>
      <c r="G40" s="50"/>
    </row>
    <row r="41" spans="1:7" s="3" customFormat="1" ht="38.25">
      <c r="A41" s="41"/>
      <c r="B41" s="41"/>
      <c r="C41" s="41" t="s">
        <v>171</v>
      </c>
      <c r="D41" s="42" t="s">
        <v>172</v>
      </c>
      <c r="E41" s="50">
        <v>238000</v>
      </c>
      <c r="F41" s="50">
        <v>238000</v>
      </c>
      <c r="G41" s="50"/>
    </row>
    <row r="42" spans="1:7" s="47" customFormat="1" ht="38.25">
      <c r="A42" s="48" t="s">
        <v>173</v>
      </c>
      <c r="B42" s="48"/>
      <c r="C42" s="48"/>
      <c r="D42" s="49" t="s">
        <v>174</v>
      </c>
      <c r="E42" s="53">
        <f>E43</f>
        <v>1020</v>
      </c>
      <c r="F42" s="53">
        <f>F43</f>
        <v>1020</v>
      </c>
      <c r="G42" s="53">
        <f>G43</f>
        <v>0</v>
      </c>
    </row>
    <row r="43" spans="1:7" s="3" customFormat="1" ht="25.5">
      <c r="A43" s="41"/>
      <c r="B43" s="41" t="s">
        <v>175</v>
      </c>
      <c r="C43" s="41"/>
      <c r="D43" s="43" t="s">
        <v>174</v>
      </c>
      <c r="E43" s="64">
        <f>E44</f>
        <v>1020</v>
      </c>
      <c r="F43" s="64">
        <f>F44</f>
        <v>1020</v>
      </c>
      <c r="G43" s="50"/>
    </row>
    <row r="44" spans="1:7" s="3" customFormat="1" ht="51">
      <c r="A44" s="41"/>
      <c r="B44" s="41"/>
      <c r="C44" s="41" t="s">
        <v>159</v>
      </c>
      <c r="D44" s="42" t="s">
        <v>160</v>
      </c>
      <c r="E44" s="63">
        <v>1020</v>
      </c>
      <c r="F44" s="63">
        <v>1020</v>
      </c>
      <c r="G44" s="50"/>
    </row>
    <row r="45" spans="1:7" s="47" customFormat="1" ht="51">
      <c r="A45" s="48" t="s">
        <v>176</v>
      </c>
      <c r="B45" s="48"/>
      <c r="C45" s="48"/>
      <c r="D45" s="49" t="s">
        <v>177</v>
      </c>
      <c r="E45" s="53">
        <f>E46+E48+E54+E63+E69</f>
        <v>3934730</v>
      </c>
      <c r="F45" s="53">
        <f>F46+F48+F54+F63+F69</f>
        <v>3934730</v>
      </c>
      <c r="G45" s="53">
        <f>G46+G48+G54+G63+G69</f>
        <v>0</v>
      </c>
    </row>
    <row r="46" spans="1:7" s="3" customFormat="1" ht="16.5" customHeight="1">
      <c r="A46" s="41"/>
      <c r="B46" s="41" t="s">
        <v>178</v>
      </c>
      <c r="C46" s="41"/>
      <c r="D46" s="56" t="s">
        <v>179</v>
      </c>
      <c r="E46" s="64">
        <f>E47</f>
        <v>3500</v>
      </c>
      <c r="F46" s="64">
        <f>F47</f>
        <v>3500</v>
      </c>
      <c r="G46" s="50"/>
    </row>
    <row r="47" spans="1:7" s="3" customFormat="1" ht="25.5">
      <c r="A47" s="41"/>
      <c r="B47" s="41"/>
      <c r="C47" s="41" t="s">
        <v>180</v>
      </c>
      <c r="D47" s="42" t="s">
        <v>181</v>
      </c>
      <c r="E47" s="50">
        <v>3500</v>
      </c>
      <c r="F47" s="50">
        <v>3500</v>
      </c>
      <c r="G47" s="50"/>
    </row>
    <row r="48" spans="1:7" s="3" customFormat="1" ht="51">
      <c r="A48" s="41"/>
      <c r="B48" s="41" t="s">
        <v>183</v>
      </c>
      <c r="C48" s="41"/>
      <c r="D48" s="43" t="s">
        <v>184</v>
      </c>
      <c r="E48" s="64">
        <f>E49+E50+E51+E52+E53</f>
        <v>1016000</v>
      </c>
      <c r="F48" s="64">
        <f>F49+F50+F51+F52+F53</f>
        <v>1016000</v>
      </c>
      <c r="G48" s="50"/>
    </row>
    <row r="49" spans="1:7" s="3" customFormat="1" ht="15" customHeight="1">
      <c r="A49" s="41"/>
      <c r="B49" s="41"/>
      <c r="C49" s="41" t="s">
        <v>185</v>
      </c>
      <c r="D49" s="67" t="s">
        <v>186</v>
      </c>
      <c r="E49" s="65">
        <f>F49+G49</f>
        <v>680000</v>
      </c>
      <c r="F49" s="65">
        <v>680000</v>
      </c>
      <c r="G49" s="50"/>
    </row>
    <row r="50" spans="1:7" s="3" customFormat="1" ht="15.75" customHeight="1">
      <c r="A50" s="41"/>
      <c r="B50" s="41"/>
      <c r="C50" s="41" t="s">
        <v>187</v>
      </c>
      <c r="D50" s="67" t="s">
        <v>188</v>
      </c>
      <c r="E50" s="65">
        <f>F50+G50</f>
        <v>148000</v>
      </c>
      <c r="F50" s="65">
        <v>148000</v>
      </c>
      <c r="G50" s="50"/>
    </row>
    <row r="51" spans="1:7" s="3" customFormat="1" ht="16.5" customHeight="1">
      <c r="A51" s="41"/>
      <c r="B51" s="41"/>
      <c r="C51" s="41" t="s">
        <v>189</v>
      </c>
      <c r="D51" s="67" t="s">
        <v>190</v>
      </c>
      <c r="E51" s="65">
        <f>F51+G51</f>
        <v>178000</v>
      </c>
      <c r="F51" s="65">
        <v>178000</v>
      </c>
      <c r="G51" s="50"/>
    </row>
    <row r="52" spans="1:7" s="3" customFormat="1" ht="17.25" customHeight="1">
      <c r="A52" s="41"/>
      <c r="B52" s="41"/>
      <c r="C52" s="41" t="s">
        <v>191</v>
      </c>
      <c r="D52" s="67" t="s">
        <v>192</v>
      </c>
      <c r="E52" s="65">
        <f>F52+G52</f>
        <v>2000</v>
      </c>
      <c r="F52" s="65">
        <v>2000</v>
      </c>
      <c r="G52" s="50"/>
    </row>
    <row r="53" spans="1:7" ht="25.5">
      <c r="A53" s="41"/>
      <c r="B53" s="41"/>
      <c r="C53" s="41" t="s">
        <v>182</v>
      </c>
      <c r="D53" s="67" t="s">
        <v>195</v>
      </c>
      <c r="E53" s="65">
        <f>F53+G53</f>
        <v>8000</v>
      </c>
      <c r="F53" s="61">
        <v>8000</v>
      </c>
      <c r="G53" s="50"/>
    </row>
    <row r="54" spans="1:7" ht="51">
      <c r="A54" s="41"/>
      <c r="B54" s="41" t="s">
        <v>196</v>
      </c>
      <c r="C54" s="41"/>
      <c r="D54" s="43" t="s">
        <v>197</v>
      </c>
      <c r="E54" s="59">
        <f>E55+E56+E57+E58+E59+E60+E61+E62</f>
        <v>1014500</v>
      </c>
      <c r="F54" s="59">
        <f>F55+F56+F57+F58+F59+F60+F61+F62</f>
        <v>1014500</v>
      </c>
      <c r="G54" s="50"/>
    </row>
    <row r="55" spans="1:7" ht="15" customHeight="1">
      <c r="A55" s="41"/>
      <c r="B55" s="41"/>
      <c r="C55" s="41" t="s">
        <v>185</v>
      </c>
      <c r="D55" s="42" t="s">
        <v>186</v>
      </c>
      <c r="E55" s="52">
        <f>F55+G55</f>
        <v>535000</v>
      </c>
      <c r="F55" s="52">
        <v>535000</v>
      </c>
      <c r="G55" s="50"/>
    </row>
    <row r="56" spans="1:7" ht="15.75" customHeight="1">
      <c r="A56" s="41"/>
      <c r="B56" s="41"/>
      <c r="C56" s="41" t="s">
        <v>187</v>
      </c>
      <c r="D56" s="42" t="s">
        <v>188</v>
      </c>
      <c r="E56" s="52">
        <f aca="true" t="shared" si="1" ref="E56:E62">F56+G56</f>
        <v>292000</v>
      </c>
      <c r="F56" s="52">
        <v>292000</v>
      </c>
      <c r="G56" s="50"/>
    </row>
    <row r="57" spans="1:7" ht="16.5" customHeight="1">
      <c r="A57" s="41"/>
      <c r="B57" s="41"/>
      <c r="C57" s="41" t="s">
        <v>189</v>
      </c>
      <c r="D57" s="42" t="s">
        <v>190</v>
      </c>
      <c r="E57" s="52">
        <f t="shared" si="1"/>
        <v>2000</v>
      </c>
      <c r="F57" s="52">
        <v>2000</v>
      </c>
      <c r="G57" s="50"/>
    </row>
    <row r="58" spans="1:7" ht="16.5" customHeight="1">
      <c r="A58" s="41"/>
      <c r="B58" s="41"/>
      <c r="C58" s="41" t="s">
        <v>191</v>
      </c>
      <c r="D58" s="42" t="s">
        <v>192</v>
      </c>
      <c r="E58" s="52">
        <f t="shared" si="1"/>
        <v>41500</v>
      </c>
      <c r="F58" s="52">
        <v>41500</v>
      </c>
      <c r="G58" s="50"/>
    </row>
    <row r="59" spans="1:7" ht="16.5" customHeight="1">
      <c r="A59" s="41"/>
      <c r="B59" s="41"/>
      <c r="C59" s="41" t="s">
        <v>198</v>
      </c>
      <c r="D59" s="42" t="s">
        <v>199</v>
      </c>
      <c r="E59" s="52">
        <f t="shared" si="1"/>
        <v>10000</v>
      </c>
      <c r="F59" s="52">
        <v>10000</v>
      </c>
      <c r="G59" s="50"/>
    </row>
    <row r="60" spans="1:7" ht="17.25" customHeight="1">
      <c r="A60" s="41"/>
      <c r="B60" s="41"/>
      <c r="C60" s="41" t="s">
        <v>200</v>
      </c>
      <c r="D60" s="42" t="s">
        <v>201</v>
      </c>
      <c r="E60" s="52">
        <f t="shared" si="1"/>
        <v>1000</v>
      </c>
      <c r="F60" s="52">
        <v>1000</v>
      </c>
      <c r="G60" s="50"/>
    </row>
    <row r="61" spans="1:7" ht="16.5" customHeight="1">
      <c r="A61" s="41"/>
      <c r="B61" s="41"/>
      <c r="C61" s="41" t="s">
        <v>193</v>
      </c>
      <c r="D61" s="42" t="s">
        <v>194</v>
      </c>
      <c r="E61" s="52">
        <f t="shared" si="1"/>
        <v>118000</v>
      </c>
      <c r="F61" s="52">
        <v>118000</v>
      </c>
      <c r="G61" s="50"/>
    </row>
    <row r="62" spans="1:7" ht="25.5">
      <c r="A62" s="41"/>
      <c r="B62" s="41"/>
      <c r="C62" s="41" t="s">
        <v>182</v>
      </c>
      <c r="D62" s="42" t="s">
        <v>195</v>
      </c>
      <c r="E62" s="52">
        <f t="shared" si="1"/>
        <v>15000</v>
      </c>
      <c r="F62" s="52">
        <v>15000</v>
      </c>
      <c r="G62" s="50"/>
    </row>
    <row r="63" spans="1:7" ht="25.5">
      <c r="A63" s="41"/>
      <c r="B63" s="41" t="s">
        <v>202</v>
      </c>
      <c r="C63" s="41"/>
      <c r="D63" s="43" t="s">
        <v>203</v>
      </c>
      <c r="E63" s="59">
        <f>E64+E65+E66+E67+E68</f>
        <v>130000</v>
      </c>
      <c r="F63" s="59">
        <f>F64+F65+F66+F67+F68</f>
        <v>130000</v>
      </c>
      <c r="G63" s="50"/>
    </row>
    <row r="64" spans="1:7" ht="16.5" customHeight="1">
      <c r="A64" s="41"/>
      <c r="B64" s="41"/>
      <c r="C64" s="41" t="s">
        <v>204</v>
      </c>
      <c r="D64" s="42" t="s">
        <v>205</v>
      </c>
      <c r="E64" s="52">
        <v>20000</v>
      </c>
      <c r="F64" s="52">
        <v>20000</v>
      </c>
      <c r="G64" s="50"/>
    </row>
    <row r="65" spans="1:7" ht="17.25" customHeight="1">
      <c r="A65" s="41"/>
      <c r="B65" s="41"/>
      <c r="C65" s="41" t="s">
        <v>206</v>
      </c>
      <c r="D65" s="42" t="s">
        <v>207</v>
      </c>
      <c r="E65" s="52">
        <v>15000</v>
      </c>
      <c r="F65" s="52">
        <v>15000</v>
      </c>
      <c r="G65" s="50"/>
    </row>
    <row r="66" spans="1:7" ht="25.5">
      <c r="A66" s="41"/>
      <c r="B66" s="41"/>
      <c r="C66" s="41" t="s">
        <v>208</v>
      </c>
      <c r="D66" s="42" t="s">
        <v>209</v>
      </c>
      <c r="E66" s="61">
        <v>80000</v>
      </c>
      <c r="F66" s="61">
        <v>80000</v>
      </c>
      <c r="G66" s="50"/>
    </row>
    <row r="67" spans="1:7" ht="25.5">
      <c r="A67" s="41"/>
      <c r="B67" s="41"/>
      <c r="C67" s="41" t="s">
        <v>210</v>
      </c>
      <c r="D67" s="42" t="s">
        <v>211</v>
      </c>
      <c r="E67" s="52">
        <v>3000</v>
      </c>
      <c r="F67" s="52">
        <v>3000</v>
      </c>
      <c r="G67" s="50"/>
    </row>
    <row r="68" spans="1:7" ht="16.5" customHeight="1">
      <c r="A68" s="41"/>
      <c r="B68" s="41"/>
      <c r="C68" s="41" t="s">
        <v>212</v>
      </c>
      <c r="D68" s="42" t="s">
        <v>213</v>
      </c>
      <c r="E68" s="52">
        <v>12000</v>
      </c>
      <c r="F68" s="52">
        <v>12000</v>
      </c>
      <c r="G68" s="50"/>
    </row>
    <row r="69" spans="1:7" ht="25.5">
      <c r="A69" s="41"/>
      <c r="B69" s="41" t="s">
        <v>214</v>
      </c>
      <c r="C69" s="41"/>
      <c r="D69" s="43" t="s">
        <v>215</v>
      </c>
      <c r="E69" s="59">
        <f>E70+E71</f>
        <v>1770730</v>
      </c>
      <c r="F69" s="59">
        <f>F70+F71</f>
        <v>1770730</v>
      </c>
      <c r="G69" s="50"/>
    </row>
    <row r="70" spans="1:7" ht="12.75">
      <c r="A70" s="41"/>
      <c r="B70" s="41"/>
      <c r="C70" s="41" t="s">
        <v>216</v>
      </c>
      <c r="D70" s="42" t="s">
        <v>217</v>
      </c>
      <c r="E70" s="52">
        <v>1750730</v>
      </c>
      <c r="F70" s="50">
        <v>1750730</v>
      </c>
      <c r="G70" s="50"/>
    </row>
    <row r="71" spans="1:7" ht="12" customHeight="1">
      <c r="A71" s="41"/>
      <c r="B71" s="41"/>
      <c r="C71" s="41" t="s">
        <v>218</v>
      </c>
      <c r="D71" s="42" t="s">
        <v>219</v>
      </c>
      <c r="E71" s="52">
        <v>20000</v>
      </c>
      <c r="F71" s="50">
        <v>20000</v>
      </c>
      <c r="G71" s="50"/>
    </row>
    <row r="72" spans="1:7" ht="12.75" hidden="1">
      <c r="A72" s="41"/>
      <c r="B72" s="41"/>
      <c r="C72" s="41"/>
      <c r="D72" s="42"/>
      <c r="E72" s="52"/>
      <c r="F72" s="50"/>
      <c r="G72" s="50"/>
    </row>
    <row r="73" spans="1:7" s="23" customFormat="1" ht="16.5" customHeight="1">
      <c r="A73" s="48" t="s">
        <v>220</v>
      </c>
      <c r="B73" s="48"/>
      <c r="C73" s="48"/>
      <c r="D73" s="6" t="s">
        <v>221</v>
      </c>
      <c r="E73" s="66">
        <f>E74+E76+E78</f>
        <v>6544349</v>
      </c>
      <c r="F73" s="66">
        <f>F74+F76+F78</f>
        <v>6544349</v>
      </c>
      <c r="G73" s="66">
        <f>G74+G76+G78</f>
        <v>0</v>
      </c>
    </row>
    <row r="74" spans="1:7" ht="12.75">
      <c r="A74" s="41"/>
      <c r="B74" s="41" t="s">
        <v>222</v>
      </c>
      <c r="C74" s="41"/>
      <c r="D74" s="43" t="s">
        <v>223</v>
      </c>
      <c r="E74" s="59">
        <f>E75</f>
        <v>4387055</v>
      </c>
      <c r="F74" s="59">
        <f>F75</f>
        <v>4387055</v>
      </c>
      <c r="G74" s="50"/>
    </row>
    <row r="75" spans="1:7" ht="12.75">
      <c r="A75" s="41"/>
      <c r="B75" s="41"/>
      <c r="C75" s="41" t="s">
        <v>224</v>
      </c>
      <c r="D75" s="42" t="s">
        <v>225</v>
      </c>
      <c r="E75" s="52">
        <v>4387055</v>
      </c>
      <c r="F75" s="50">
        <v>4387055</v>
      </c>
      <c r="G75" s="50"/>
    </row>
    <row r="76" spans="1:7" ht="12.75">
      <c r="A76" s="41"/>
      <c r="B76" s="41" t="s">
        <v>226</v>
      </c>
      <c r="C76" s="41"/>
      <c r="D76" s="43" t="s">
        <v>227</v>
      </c>
      <c r="E76" s="59">
        <f>E77</f>
        <v>2128812</v>
      </c>
      <c r="F76" s="59">
        <f>F77</f>
        <v>2128812</v>
      </c>
      <c r="G76" s="50"/>
    </row>
    <row r="77" spans="1:7" ht="12.75">
      <c r="A77" s="41"/>
      <c r="B77" s="41"/>
      <c r="C77" s="41" t="s">
        <v>224</v>
      </c>
      <c r="D77" s="42" t="s">
        <v>225</v>
      </c>
      <c r="E77" s="61">
        <v>2128812</v>
      </c>
      <c r="F77" s="62">
        <v>2128812</v>
      </c>
      <c r="G77" s="50"/>
    </row>
    <row r="78" spans="1:7" ht="12.75">
      <c r="A78" s="41"/>
      <c r="B78" s="41" t="s">
        <v>228</v>
      </c>
      <c r="C78" s="41"/>
      <c r="D78" s="43" t="s">
        <v>229</v>
      </c>
      <c r="E78" s="59">
        <f>E79</f>
        <v>28482</v>
      </c>
      <c r="F78" s="59">
        <f>F79</f>
        <v>28482</v>
      </c>
      <c r="G78" s="50"/>
    </row>
    <row r="79" spans="1:7" ht="12.75">
      <c r="A79" s="41"/>
      <c r="B79" s="41"/>
      <c r="C79" s="41" t="s">
        <v>224</v>
      </c>
      <c r="D79" s="42" t="s">
        <v>225</v>
      </c>
      <c r="E79" s="52">
        <v>28482</v>
      </c>
      <c r="F79" s="50">
        <v>28482</v>
      </c>
      <c r="G79" s="50"/>
    </row>
    <row r="80" spans="1:7" s="23" customFormat="1" ht="12.75">
      <c r="A80" s="48" t="s">
        <v>291</v>
      </c>
      <c r="B80" s="48"/>
      <c r="C80" s="48"/>
      <c r="D80" s="49" t="s">
        <v>292</v>
      </c>
      <c r="E80" s="66">
        <f aca="true" t="shared" si="2" ref="E80:G81">E81</f>
        <v>184000</v>
      </c>
      <c r="F80" s="66">
        <f t="shared" si="2"/>
        <v>0</v>
      </c>
      <c r="G80" s="66">
        <f t="shared" si="2"/>
        <v>184000</v>
      </c>
    </row>
    <row r="81" spans="1:7" ht="12.75">
      <c r="A81" s="41"/>
      <c r="B81" s="41" t="s">
        <v>293</v>
      </c>
      <c r="C81" s="41"/>
      <c r="D81" s="42" t="s">
        <v>294</v>
      </c>
      <c r="E81" s="52">
        <f t="shared" si="2"/>
        <v>184000</v>
      </c>
      <c r="F81" s="52">
        <f t="shared" si="2"/>
        <v>0</v>
      </c>
      <c r="G81" s="52">
        <f t="shared" si="2"/>
        <v>184000</v>
      </c>
    </row>
    <row r="82" spans="1:7" ht="12.75">
      <c r="A82" s="41"/>
      <c r="B82" s="41"/>
      <c r="C82" s="41" t="s">
        <v>394</v>
      </c>
      <c r="D82" s="42" t="s">
        <v>395</v>
      </c>
      <c r="E82" s="52">
        <f>F82+G82</f>
        <v>184000</v>
      </c>
      <c r="F82" s="50"/>
      <c r="G82" s="50">
        <v>184000</v>
      </c>
    </row>
    <row r="83" spans="1:7" s="23" customFormat="1" ht="15.75" customHeight="1">
      <c r="A83" s="48" t="s">
        <v>232</v>
      </c>
      <c r="B83" s="48"/>
      <c r="C83" s="48"/>
      <c r="D83" s="49" t="s">
        <v>233</v>
      </c>
      <c r="E83" s="66">
        <f>E84+E86+E89+E91+E93</f>
        <v>2121000</v>
      </c>
      <c r="F83" s="66">
        <f>F84+F86+F89+F91+F93</f>
        <v>2121000</v>
      </c>
      <c r="G83" s="66">
        <f>G84+G86+G89+G91+G93</f>
        <v>0</v>
      </c>
    </row>
    <row r="84" spans="1:7" ht="38.25">
      <c r="A84" s="41"/>
      <c r="B84" s="41" t="s">
        <v>234</v>
      </c>
      <c r="C84" s="41"/>
      <c r="D84" s="43" t="s">
        <v>253</v>
      </c>
      <c r="E84" s="59">
        <f>E85</f>
        <v>1740000</v>
      </c>
      <c r="F84" s="59">
        <f>F85</f>
        <v>1740000</v>
      </c>
      <c r="G84" s="50"/>
    </row>
    <row r="85" spans="1:7" ht="51">
      <c r="A85" s="41"/>
      <c r="B85" s="41"/>
      <c r="C85" s="41" t="s">
        <v>159</v>
      </c>
      <c r="D85" s="42" t="s">
        <v>160</v>
      </c>
      <c r="E85" s="52">
        <v>1740000</v>
      </c>
      <c r="F85" s="65">
        <v>1740000</v>
      </c>
      <c r="G85" s="50"/>
    </row>
    <row r="86" spans="1:7" ht="63.75">
      <c r="A86" s="41"/>
      <c r="B86" s="41" t="s">
        <v>235</v>
      </c>
      <c r="C86" s="41"/>
      <c r="D86" s="43" t="s">
        <v>236</v>
      </c>
      <c r="E86" s="59">
        <f>E87+E88</f>
        <v>18000</v>
      </c>
      <c r="F86" s="59">
        <f>F87+F88</f>
        <v>18000</v>
      </c>
      <c r="G86" s="50"/>
    </row>
    <row r="87" spans="1:7" ht="51">
      <c r="A87" s="41"/>
      <c r="B87" s="41"/>
      <c r="C87" s="41" t="s">
        <v>159</v>
      </c>
      <c r="D87" s="42" t="s">
        <v>160</v>
      </c>
      <c r="E87" s="52">
        <v>7000</v>
      </c>
      <c r="F87" s="65">
        <v>7000</v>
      </c>
      <c r="G87" s="50"/>
    </row>
    <row r="88" spans="1:7" ht="38.25">
      <c r="A88" s="41"/>
      <c r="B88" s="41"/>
      <c r="C88" s="41" t="s">
        <v>230</v>
      </c>
      <c r="D88" s="42" t="s">
        <v>231</v>
      </c>
      <c r="E88" s="52">
        <v>11000</v>
      </c>
      <c r="F88" s="63">
        <v>11000</v>
      </c>
      <c r="G88" s="50"/>
    </row>
    <row r="89" spans="1:7" s="7" customFormat="1" ht="25.5">
      <c r="A89" s="55"/>
      <c r="B89" s="41" t="s">
        <v>237</v>
      </c>
      <c r="C89" s="55"/>
      <c r="D89" s="56" t="s">
        <v>238</v>
      </c>
      <c r="E89" s="64">
        <f>E90</f>
        <v>145000</v>
      </c>
      <c r="F89" s="64">
        <f>F90</f>
        <v>145000</v>
      </c>
      <c r="G89" s="63"/>
    </row>
    <row r="90" spans="1:7" ht="38.25">
      <c r="A90" s="41"/>
      <c r="B90" s="41"/>
      <c r="C90" s="41" t="s">
        <v>230</v>
      </c>
      <c r="D90" s="42" t="s">
        <v>231</v>
      </c>
      <c r="E90" s="63">
        <v>145000</v>
      </c>
      <c r="F90" s="63">
        <v>145000</v>
      </c>
      <c r="G90" s="50"/>
    </row>
    <row r="91" spans="1:7" s="33" customFormat="1" ht="21.75" customHeight="1">
      <c r="A91" s="55"/>
      <c r="B91" s="41" t="s">
        <v>254</v>
      </c>
      <c r="C91" s="55"/>
      <c r="D91" s="56" t="s">
        <v>255</v>
      </c>
      <c r="E91" s="64">
        <f>E92</f>
        <v>112000</v>
      </c>
      <c r="F91" s="64">
        <f>F92</f>
        <v>112000</v>
      </c>
      <c r="G91" s="64"/>
    </row>
    <row r="92" spans="1:7" ht="38.25">
      <c r="A92" s="41"/>
      <c r="B92" s="41"/>
      <c r="C92" s="41" t="s">
        <v>230</v>
      </c>
      <c r="D92" s="42" t="s">
        <v>231</v>
      </c>
      <c r="E92" s="50">
        <v>112000</v>
      </c>
      <c r="F92" s="50">
        <v>112000</v>
      </c>
      <c r="G92" s="50"/>
    </row>
    <row r="93" spans="1:7" s="7" customFormat="1" ht="18.75" customHeight="1">
      <c r="A93" s="55"/>
      <c r="B93" s="41" t="s">
        <v>239</v>
      </c>
      <c r="C93" s="55"/>
      <c r="D93" s="56" t="s">
        <v>240</v>
      </c>
      <c r="E93" s="64">
        <f>E94</f>
        <v>106000</v>
      </c>
      <c r="F93" s="63">
        <f>F94</f>
        <v>106000</v>
      </c>
      <c r="G93" s="63"/>
    </row>
    <row r="94" spans="1:7" ht="38.25">
      <c r="A94" s="41"/>
      <c r="B94" s="41"/>
      <c r="C94" s="41" t="s">
        <v>230</v>
      </c>
      <c r="D94" s="42" t="s">
        <v>231</v>
      </c>
      <c r="E94" s="61">
        <v>106000</v>
      </c>
      <c r="F94" s="65">
        <v>106000</v>
      </c>
      <c r="G94" s="50"/>
    </row>
    <row r="95" spans="1:7" s="23" customFormat="1" ht="17.25" customHeight="1">
      <c r="A95" s="48" t="s">
        <v>241</v>
      </c>
      <c r="B95" s="48"/>
      <c r="C95" s="48"/>
      <c r="D95" s="6" t="s">
        <v>242</v>
      </c>
      <c r="E95" s="53">
        <f>E96</f>
        <v>77490.43000000001</v>
      </c>
      <c r="F95" s="53">
        <f>F96</f>
        <v>77490.43000000001</v>
      </c>
      <c r="G95" s="53">
        <f>G96</f>
        <v>0</v>
      </c>
    </row>
    <row r="96" spans="1:7" ht="17.25" customHeight="1">
      <c r="A96" s="41"/>
      <c r="B96" s="41" t="s">
        <v>243</v>
      </c>
      <c r="C96" s="41"/>
      <c r="D96" s="56" t="s">
        <v>122</v>
      </c>
      <c r="E96" s="64">
        <f>E97+E98</f>
        <v>77490.43000000001</v>
      </c>
      <c r="F96" s="64">
        <f>F97+F98</f>
        <v>77490.43000000001</v>
      </c>
      <c r="G96" s="50"/>
    </row>
    <row r="97" spans="1:7" ht="25.5">
      <c r="A97" s="41"/>
      <c r="B97" s="41"/>
      <c r="C97" s="41" t="s">
        <v>244</v>
      </c>
      <c r="D97" s="42" t="s">
        <v>245</v>
      </c>
      <c r="E97" s="50">
        <v>73181.97</v>
      </c>
      <c r="F97" s="50">
        <v>73181.97</v>
      </c>
      <c r="G97" s="50"/>
    </row>
    <row r="98" spans="1:7" ht="25.5">
      <c r="A98" s="41"/>
      <c r="B98" s="41"/>
      <c r="C98" s="41" t="s">
        <v>246</v>
      </c>
      <c r="D98" s="42" t="s">
        <v>245</v>
      </c>
      <c r="E98" s="50">
        <v>4308.46</v>
      </c>
      <c r="F98" s="50">
        <v>4308.46</v>
      </c>
      <c r="G98" s="50"/>
    </row>
    <row r="99" spans="1:7" s="23" customFormat="1" ht="17.25" customHeight="1">
      <c r="A99" s="48" t="s">
        <v>247</v>
      </c>
      <c r="B99" s="48"/>
      <c r="C99" s="48"/>
      <c r="D99" s="6" t="s">
        <v>248</v>
      </c>
      <c r="E99" s="53">
        <f>E100+E102+E104</f>
        <v>2402400</v>
      </c>
      <c r="F99" s="53">
        <f>F100+F102+F104</f>
        <v>180000</v>
      </c>
      <c r="G99" s="53">
        <f>G100+G102+G104</f>
        <v>2222400</v>
      </c>
    </row>
    <row r="100" spans="1:7" s="23" customFormat="1" ht="17.25" customHeight="1">
      <c r="A100" s="48"/>
      <c r="B100" s="41" t="s">
        <v>329</v>
      </c>
      <c r="C100" s="48"/>
      <c r="D100" s="44" t="s">
        <v>330</v>
      </c>
      <c r="E100" s="64">
        <f>E101</f>
        <v>2122400</v>
      </c>
      <c r="F100" s="64">
        <f>F101</f>
        <v>0</v>
      </c>
      <c r="G100" s="64">
        <f>G101</f>
        <v>2122400</v>
      </c>
    </row>
    <row r="101" spans="1:7" s="23" customFormat="1" ht="17.25" customHeight="1">
      <c r="A101" s="48"/>
      <c r="B101" s="48"/>
      <c r="C101" s="41" t="s">
        <v>394</v>
      </c>
      <c r="D101" s="42" t="s">
        <v>395</v>
      </c>
      <c r="E101" s="64">
        <f>F101+G101</f>
        <v>2122400</v>
      </c>
      <c r="F101" s="64"/>
      <c r="G101" s="50">
        <v>2122400</v>
      </c>
    </row>
    <row r="102" spans="1:7" ht="18" customHeight="1">
      <c r="A102" s="41"/>
      <c r="B102" s="41" t="s">
        <v>249</v>
      </c>
      <c r="C102" s="41"/>
      <c r="D102" s="56" t="s">
        <v>250</v>
      </c>
      <c r="E102" s="64">
        <f>E103</f>
        <v>180000</v>
      </c>
      <c r="F102" s="64">
        <f>F103</f>
        <v>180000</v>
      </c>
      <c r="G102" s="50"/>
    </row>
    <row r="103" spans="1:7" ht="38.25">
      <c r="A103" s="41"/>
      <c r="B103" s="41"/>
      <c r="C103" s="41" t="s">
        <v>251</v>
      </c>
      <c r="D103" s="44" t="s">
        <v>252</v>
      </c>
      <c r="E103" s="61">
        <v>180000</v>
      </c>
      <c r="F103" s="65">
        <v>180000</v>
      </c>
      <c r="G103" s="50"/>
    </row>
    <row r="104" spans="1:7" ht="12.75">
      <c r="A104" s="41"/>
      <c r="B104" s="41" t="s">
        <v>339</v>
      </c>
      <c r="C104" s="41" t="s">
        <v>92</v>
      </c>
      <c r="D104" s="42" t="s">
        <v>122</v>
      </c>
      <c r="E104" s="59">
        <f>E105</f>
        <v>100000</v>
      </c>
      <c r="F104" s="59">
        <f>F105</f>
        <v>0</v>
      </c>
      <c r="G104" s="59">
        <f>G105</f>
        <v>100000</v>
      </c>
    </row>
    <row r="105" spans="1:7" ht="12.75">
      <c r="A105" s="41"/>
      <c r="B105" s="41"/>
      <c r="C105" s="41" t="s">
        <v>394</v>
      </c>
      <c r="D105" s="42" t="s">
        <v>395</v>
      </c>
      <c r="E105" s="61">
        <f>F105+G105</f>
        <v>100000</v>
      </c>
      <c r="F105" s="65"/>
      <c r="G105" s="50">
        <v>100000</v>
      </c>
    </row>
    <row r="106" spans="1:7" s="23" customFormat="1" ht="12.75">
      <c r="A106" s="48" t="s">
        <v>340</v>
      </c>
      <c r="B106" s="48"/>
      <c r="C106" s="48"/>
      <c r="D106" s="96" t="s">
        <v>341</v>
      </c>
      <c r="E106" s="66">
        <f aca="true" t="shared" si="3" ref="E106:G107">E107</f>
        <v>460000</v>
      </c>
      <c r="F106" s="66">
        <f t="shared" si="3"/>
        <v>0</v>
      </c>
      <c r="G106" s="66">
        <f t="shared" si="3"/>
        <v>460000</v>
      </c>
    </row>
    <row r="107" spans="1:7" ht="12.75">
      <c r="A107" s="41"/>
      <c r="B107" s="41" t="s">
        <v>375</v>
      </c>
      <c r="C107" s="41"/>
      <c r="D107" s="42" t="s">
        <v>376</v>
      </c>
      <c r="E107" s="59">
        <f t="shared" si="3"/>
        <v>460000</v>
      </c>
      <c r="F107" s="59">
        <f t="shared" si="3"/>
        <v>0</v>
      </c>
      <c r="G107" s="59">
        <f t="shared" si="3"/>
        <v>460000</v>
      </c>
    </row>
    <row r="108" spans="1:7" ht="12.75">
      <c r="A108" s="41"/>
      <c r="B108" s="41"/>
      <c r="C108" s="41" t="s">
        <v>394</v>
      </c>
      <c r="D108" s="42" t="s">
        <v>395</v>
      </c>
      <c r="E108" s="61">
        <f>F108+G108</f>
        <v>460000</v>
      </c>
      <c r="F108" s="65"/>
      <c r="G108" s="50">
        <v>460000</v>
      </c>
    </row>
    <row r="109" spans="1:7" ht="12.75">
      <c r="A109" s="180" t="s">
        <v>8</v>
      </c>
      <c r="B109" s="180"/>
      <c r="C109" s="180"/>
      <c r="D109" s="180"/>
      <c r="E109" s="53">
        <f>E7+E10+E16+E19+E27+E32+E42+E45+E73+E80+E83+E95+E99+E106</f>
        <v>18208294.43</v>
      </c>
      <c r="F109" s="53">
        <f>F7+F10+F16+F19+F27+F32+F42+F45+F73+F80+F83+F95+F99+F106</f>
        <v>13289994.43</v>
      </c>
      <c r="G109" s="53">
        <f>G7+G10+G16+G19+G27+G32+G42+G45+G73+G80+G83+G95+G99+G106</f>
        <v>4918300</v>
      </c>
    </row>
    <row r="110" spans="1:7" ht="12.75">
      <c r="A110" s="45"/>
      <c r="B110" s="46"/>
      <c r="C110" s="46"/>
      <c r="D110" s="46"/>
      <c r="E110" s="46"/>
      <c r="F110" s="46"/>
      <c r="G110" s="46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</sheetData>
  <sheetProtection/>
  <mergeCells count="8">
    <mergeCell ref="A1:G1"/>
    <mergeCell ref="A109:D109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 XXVIII/259/09
Rady Miejskie w Golczewie
z dnia  17.12 2009 r.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4.125" style="0" customWidth="1"/>
    <col min="4" max="4" width="14.875" style="0" customWidth="1"/>
    <col min="5" max="5" width="10.25390625" style="0" customWidth="1"/>
    <col min="6" max="6" width="8.75390625" style="0" customWidth="1"/>
    <col min="7" max="7" width="10.875" style="0" customWidth="1"/>
    <col min="8" max="8" width="13.75390625" style="0" customWidth="1"/>
    <col min="9" max="9" width="10.625" style="0" bestFit="1" customWidth="1"/>
    <col min="10" max="10" width="19.375" style="0" customWidth="1"/>
  </cols>
  <sheetData>
    <row r="1" ht="14.25" customHeight="1">
      <c r="J1" s="35" t="s">
        <v>92</v>
      </c>
    </row>
    <row r="2" spans="1:10" ht="48" customHeight="1">
      <c r="A2" s="187" t="s">
        <v>422</v>
      </c>
      <c r="B2" s="188"/>
      <c r="C2" s="188"/>
      <c r="D2" s="188"/>
      <c r="E2" s="188"/>
      <c r="F2" s="188"/>
      <c r="G2" s="212"/>
      <c r="H2" s="213"/>
      <c r="I2" s="213"/>
      <c r="J2" s="213"/>
    </row>
    <row r="3" spans="1:9" ht="9.75" customHeight="1">
      <c r="A3" s="7"/>
      <c r="B3" s="7"/>
      <c r="C3" s="7"/>
      <c r="D3" s="7"/>
      <c r="E3" s="7"/>
      <c r="F3" s="7"/>
      <c r="G3" s="7"/>
      <c r="H3" s="7"/>
      <c r="I3" s="7"/>
    </row>
    <row r="4" spans="1:10" ht="30" customHeight="1">
      <c r="A4" s="193" t="s">
        <v>16</v>
      </c>
      <c r="B4" s="193" t="s">
        <v>68</v>
      </c>
      <c r="C4" s="194" t="s">
        <v>69</v>
      </c>
      <c r="D4" s="194" t="s">
        <v>70</v>
      </c>
      <c r="E4" s="194"/>
      <c r="F4" s="194"/>
      <c r="G4" s="194"/>
      <c r="H4" s="194" t="s">
        <v>71</v>
      </c>
      <c r="I4" s="194"/>
      <c r="J4" s="194" t="s">
        <v>72</v>
      </c>
    </row>
    <row r="5" spans="1:10" ht="12" customHeight="1">
      <c r="A5" s="193"/>
      <c r="B5" s="193"/>
      <c r="C5" s="194"/>
      <c r="D5" s="194" t="s">
        <v>73</v>
      </c>
      <c r="E5" s="183" t="s">
        <v>12</v>
      </c>
      <c r="F5" s="183"/>
      <c r="G5" s="183"/>
      <c r="H5" s="194" t="s">
        <v>73</v>
      </c>
      <c r="I5" s="194" t="s">
        <v>74</v>
      </c>
      <c r="J5" s="194"/>
    </row>
    <row r="6" spans="1:10" ht="18" customHeight="1">
      <c r="A6" s="193"/>
      <c r="B6" s="193"/>
      <c r="C6" s="194"/>
      <c r="D6" s="194"/>
      <c r="E6" s="194" t="s">
        <v>75</v>
      </c>
      <c r="F6" s="183" t="s">
        <v>5</v>
      </c>
      <c r="G6" s="183"/>
      <c r="H6" s="194"/>
      <c r="I6" s="194"/>
      <c r="J6" s="194"/>
    </row>
    <row r="7" spans="1:10" ht="42" customHeight="1">
      <c r="A7" s="193"/>
      <c r="B7" s="193"/>
      <c r="C7" s="194"/>
      <c r="D7" s="194"/>
      <c r="E7" s="194"/>
      <c r="F7" s="116" t="s">
        <v>76</v>
      </c>
      <c r="G7" s="116" t="s">
        <v>77</v>
      </c>
      <c r="H7" s="194"/>
      <c r="I7" s="194"/>
      <c r="J7" s="194"/>
    </row>
    <row r="8" spans="1:10" ht="12.75" customHeight="1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</row>
    <row r="9" spans="1:13" ht="29.25" customHeight="1">
      <c r="A9" s="36" t="s">
        <v>78</v>
      </c>
      <c r="B9" s="22" t="s">
        <v>79</v>
      </c>
      <c r="C9" s="84">
        <f>C11</f>
        <v>156826</v>
      </c>
      <c r="D9" s="84">
        <f aca="true" t="shared" si="0" ref="D9:J9">D11</f>
        <v>2256600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 t="shared" si="0"/>
        <v>2302520</v>
      </c>
      <c r="I9" s="84">
        <f t="shared" si="0"/>
        <v>0</v>
      </c>
      <c r="J9" s="84">
        <f t="shared" si="0"/>
        <v>110906</v>
      </c>
      <c r="M9" t="s">
        <v>109</v>
      </c>
    </row>
    <row r="10" spans="1:10" ht="19.5" customHeight="1">
      <c r="A10" s="34"/>
      <c r="B10" s="38" t="s">
        <v>5</v>
      </c>
      <c r="C10" s="84"/>
      <c r="D10" s="84"/>
      <c r="E10" s="84"/>
      <c r="F10" s="84"/>
      <c r="G10" s="84"/>
      <c r="H10" s="84"/>
      <c r="I10" s="84"/>
      <c r="J10" s="84"/>
    </row>
    <row r="11" spans="1:10" ht="33" customHeight="1">
      <c r="A11" s="34"/>
      <c r="B11" s="101" t="s">
        <v>421</v>
      </c>
      <c r="C11" s="84">
        <v>156826</v>
      </c>
      <c r="D11" s="84">
        <v>2256600</v>
      </c>
      <c r="E11" s="84"/>
      <c r="F11" s="84"/>
      <c r="G11" s="84"/>
      <c r="H11" s="84">
        <v>2302520</v>
      </c>
      <c r="I11" s="84"/>
      <c r="J11" s="84">
        <v>110906</v>
      </c>
    </row>
    <row r="12" spans="1:10" s="23" customFormat="1" ht="29.25" customHeight="1">
      <c r="A12" s="210" t="s">
        <v>84</v>
      </c>
      <c r="B12" s="211"/>
      <c r="C12" s="85">
        <f>C9</f>
        <v>156826</v>
      </c>
      <c r="D12" s="85">
        <f aca="true" t="shared" si="1" ref="D12:J12">D9</f>
        <v>2256600</v>
      </c>
      <c r="E12" s="85">
        <f t="shared" si="1"/>
        <v>0</v>
      </c>
      <c r="F12" s="85">
        <f t="shared" si="1"/>
        <v>0</v>
      </c>
      <c r="G12" s="85">
        <f t="shared" si="1"/>
        <v>0</v>
      </c>
      <c r="H12" s="85">
        <f t="shared" si="1"/>
        <v>2302520</v>
      </c>
      <c r="I12" s="85">
        <f t="shared" si="1"/>
        <v>0</v>
      </c>
      <c r="J12" s="85">
        <f t="shared" si="1"/>
        <v>110906</v>
      </c>
    </row>
  </sheetData>
  <sheetProtection/>
  <mergeCells count="14">
    <mergeCell ref="H4:I4"/>
    <mergeCell ref="J4:J7"/>
    <mergeCell ref="D5:D7"/>
    <mergeCell ref="E5:G5"/>
    <mergeCell ref="H5:H7"/>
    <mergeCell ref="I5:I7"/>
    <mergeCell ref="E6:E7"/>
    <mergeCell ref="F6:G6"/>
    <mergeCell ref="A12:B12"/>
    <mergeCell ref="A2:J2"/>
    <mergeCell ref="A4:A7"/>
    <mergeCell ref="B4:B7"/>
    <mergeCell ref="C4:C7"/>
    <mergeCell ref="D4:G4"/>
  </mergeCells>
  <printOptions horizontalCentered="1"/>
  <pageMargins left="0.5511811023622047" right="0.5511811023622047" top="0.8661417322834646" bottom="0.3937007874015748" header="0.5118110236220472" footer="0.35433070866141736"/>
  <pageSetup fitToHeight="0" fitToWidth="1" horizontalDpi="600" verticalDpi="600" orientation="landscape" paperSize="9" r:id="rId1"/>
  <headerFooter alignWithMargins="0">
    <oddHeader>&amp;RZałącznik nr 10
do uchwały nr XXVIII/259/09
Rady Miejskiej w Golczewie
z dnia 17.12.2009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4.75390625" style="158" customWidth="1"/>
    <col min="2" max="2" width="38.125" style="0" customWidth="1"/>
    <col min="3" max="3" width="18.25390625" style="0" customWidth="1"/>
    <col min="4" max="4" width="17.25390625" style="0" customWidth="1"/>
    <col min="5" max="5" width="18.125" style="0" customWidth="1"/>
    <col min="6" max="6" width="17.125" style="0" customWidth="1"/>
    <col min="7" max="7" width="19.25390625" style="0" customWidth="1"/>
  </cols>
  <sheetData>
    <row r="1" ht="19.5" customHeight="1">
      <c r="G1" s="35" t="s">
        <v>92</v>
      </c>
    </row>
    <row r="2" spans="1:6" ht="48" customHeight="1">
      <c r="A2" s="187" t="s">
        <v>104</v>
      </c>
      <c r="B2" s="188"/>
      <c r="C2" s="188"/>
      <c r="D2" s="188"/>
      <c r="E2" s="213"/>
      <c r="F2" s="213"/>
    </row>
    <row r="3" spans="1:7" ht="9.75" customHeight="1">
      <c r="A3" s="33"/>
      <c r="B3" s="7"/>
      <c r="C3" s="7"/>
      <c r="D3" s="7"/>
      <c r="E3" s="7"/>
      <c r="G3" s="2" t="s">
        <v>0</v>
      </c>
    </row>
    <row r="4" spans="1:7" ht="30" customHeight="1">
      <c r="A4" s="193" t="s">
        <v>16</v>
      </c>
      <c r="B4" s="193" t="s">
        <v>68</v>
      </c>
      <c r="C4" s="194" t="s">
        <v>69</v>
      </c>
      <c r="D4" s="214" t="s">
        <v>102</v>
      </c>
      <c r="E4" s="214" t="s">
        <v>103</v>
      </c>
      <c r="F4" s="194" t="s">
        <v>72</v>
      </c>
      <c r="G4" s="194" t="s">
        <v>101</v>
      </c>
    </row>
    <row r="5" spans="1:7" ht="12" customHeight="1">
      <c r="A5" s="193"/>
      <c r="B5" s="193"/>
      <c r="C5" s="194"/>
      <c r="D5" s="215"/>
      <c r="E5" s="215"/>
      <c r="F5" s="194"/>
      <c r="G5" s="194"/>
    </row>
    <row r="6" spans="1:7" ht="18" customHeight="1">
      <c r="A6" s="193"/>
      <c r="B6" s="193"/>
      <c r="C6" s="194"/>
      <c r="D6" s="215"/>
      <c r="E6" s="215"/>
      <c r="F6" s="194"/>
      <c r="G6" s="194"/>
    </row>
    <row r="7" spans="1:7" ht="42" customHeight="1">
      <c r="A7" s="193"/>
      <c r="B7" s="193"/>
      <c r="C7" s="194"/>
      <c r="D7" s="216"/>
      <c r="E7" s="216"/>
      <c r="F7" s="194"/>
      <c r="G7" s="194"/>
    </row>
    <row r="8" spans="1:7" ht="12.75" customHeight="1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</row>
    <row r="9" spans="1:7" ht="19.5" customHeight="1">
      <c r="A9" s="34">
        <v>1</v>
      </c>
      <c r="B9" s="38" t="s">
        <v>5</v>
      </c>
      <c r="C9" s="153"/>
      <c r="D9" s="153"/>
      <c r="E9" s="153"/>
      <c r="F9" s="153"/>
      <c r="G9" s="153"/>
    </row>
    <row r="10" spans="1:7" ht="37.5" customHeight="1">
      <c r="A10" s="159"/>
      <c r="B10" s="151" t="s">
        <v>423</v>
      </c>
      <c r="C10" s="152">
        <v>8000</v>
      </c>
      <c r="D10" s="152">
        <v>295000</v>
      </c>
      <c r="E10" s="152">
        <v>303000</v>
      </c>
      <c r="F10" s="152">
        <v>0</v>
      </c>
      <c r="G10" s="152">
        <v>0</v>
      </c>
    </row>
    <row r="11" spans="1:7" s="23" customFormat="1" ht="19.5" customHeight="1">
      <c r="A11" s="183" t="s">
        <v>84</v>
      </c>
      <c r="B11" s="183"/>
      <c r="C11" s="85">
        <f>C10</f>
        <v>8000</v>
      </c>
      <c r="D11" s="85">
        <f>D10</f>
        <v>295000</v>
      </c>
      <c r="E11" s="85">
        <f>E10</f>
        <v>303000</v>
      </c>
      <c r="F11" s="85">
        <f>F10</f>
        <v>0</v>
      </c>
      <c r="G11" s="85">
        <f>G10</f>
        <v>0</v>
      </c>
    </row>
    <row r="12" ht="15" customHeight="1"/>
    <row r="13" ht="12.75" customHeight="1">
      <c r="A13" s="160"/>
    </row>
    <row r="14" ht="12.75">
      <c r="A14" s="160"/>
    </row>
    <row r="15" ht="12.75">
      <c r="A15" s="160"/>
    </row>
    <row r="16" ht="12.75">
      <c r="A16" s="160"/>
    </row>
  </sheetData>
  <sheetProtection/>
  <mergeCells count="9">
    <mergeCell ref="A11:B11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511811023622047" right="0.5511811023622047" top="0.8661417322834646" bottom="0.3937007874015748" header="0.5118110236220472" footer="0.35433070866141736"/>
  <pageSetup horizontalDpi="600" verticalDpi="600" orientation="landscape" paperSize="9" scale="95" r:id="rId1"/>
  <headerFooter alignWithMargins="0">
    <oddHeader xml:space="preserve">&amp;RZałącznik nr 11
do uchwały nr  XXVIII/259/09
Rady Miejskiej w Golczewie
z dnia 17.12.2009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5.25390625" style="7" bestFit="1" customWidth="1"/>
    <col min="2" max="2" width="5.25390625" style="7" customWidth="1"/>
    <col min="3" max="3" width="63.125" style="7" customWidth="1"/>
    <col min="4" max="4" width="17.75390625" style="7" customWidth="1"/>
    <col min="5" max="16384" width="9.125" style="7" customWidth="1"/>
  </cols>
  <sheetData>
    <row r="1" ht="6.75" customHeight="1">
      <c r="D1" s="35" t="s">
        <v>92</v>
      </c>
    </row>
    <row r="2" spans="1:11" ht="51" customHeight="1">
      <c r="A2" s="187" t="s">
        <v>443</v>
      </c>
      <c r="B2" s="187"/>
      <c r="C2" s="188"/>
      <c r="D2" s="188"/>
      <c r="E2" s="24"/>
      <c r="F2" s="24"/>
      <c r="G2" s="24"/>
      <c r="H2" s="25"/>
      <c r="I2" s="26"/>
      <c r="J2" s="26"/>
      <c r="K2" s="26"/>
    </row>
    <row r="3" ht="10.5" customHeight="1">
      <c r="D3" s="2" t="s">
        <v>0</v>
      </c>
    </row>
    <row r="4" spans="1:11" ht="24.75" customHeight="1">
      <c r="A4" s="193" t="s">
        <v>16</v>
      </c>
      <c r="B4" s="207" t="s">
        <v>3</v>
      </c>
      <c r="C4" s="123" t="s">
        <v>438</v>
      </c>
      <c r="D4" s="193" t="s">
        <v>112</v>
      </c>
      <c r="E4" s="27"/>
      <c r="F4" s="27"/>
      <c r="G4" s="27"/>
      <c r="H4" s="27"/>
      <c r="I4" s="27"/>
      <c r="J4" s="11"/>
      <c r="K4" s="11"/>
    </row>
    <row r="5" spans="1:11" ht="64.5" customHeight="1">
      <c r="A5" s="193"/>
      <c r="B5" s="193"/>
      <c r="C5" s="115" t="s">
        <v>68</v>
      </c>
      <c r="D5" s="193"/>
      <c r="E5" s="27"/>
      <c r="F5" s="27"/>
      <c r="G5" s="27"/>
      <c r="H5" s="27"/>
      <c r="I5" s="27"/>
      <c r="J5" s="11"/>
      <c r="K5" s="11"/>
    </row>
    <row r="6" spans="1:11" ht="12" customHeight="1">
      <c r="A6" s="28" t="s">
        <v>78</v>
      </c>
      <c r="B6" s="28" t="s">
        <v>80</v>
      </c>
      <c r="C6" s="29" t="s">
        <v>69</v>
      </c>
      <c r="D6" s="102">
        <v>52500</v>
      </c>
      <c r="E6" s="27"/>
      <c r="F6" s="27"/>
      <c r="G6" s="27"/>
      <c r="H6" s="27"/>
      <c r="I6" s="27"/>
      <c r="J6" s="11"/>
      <c r="K6" s="11"/>
    </row>
    <row r="7" spans="1:11" ht="19.5" customHeight="1">
      <c r="A7" s="161" t="s">
        <v>81</v>
      </c>
      <c r="B7" s="161" t="s">
        <v>80</v>
      </c>
      <c r="C7" s="162" t="s">
        <v>70</v>
      </c>
      <c r="D7" s="163">
        <f>D8+D9</f>
        <v>25200</v>
      </c>
      <c r="E7" s="27"/>
      <c r="F7" s="27"/>
      <c r="G7" s="27"/>
      <c r="H7" s="27"/>
      <c r="I7" s="27"/>
      <c r="J7" s="11"/>
      <c r="K7" s="11"/>
    </row>
    <row r="8" spans="1:11" ht="19.5" customHeight="1">
      <c r="A8" s="14" t="s">
        <v>20</v>
      </c>
      <c r="B8" s="167" t="s">
        <v>424</v>
      </c>
      <c r="C8" s="168" t="s">
        <v>426</v>
      </c>
      <c r="D8" s="169">
        <v>25000</v>
      </c>
      <c r="E8" s="27"/>
      <c r="F8" s="27"/>
      <c r="G8" s="27"/>
      <c r="H8" s="27"/>
      <c r="I8" s="27"/>
      <c r="J8" s="11"/>
      <c r="K8" s="11"/>
    </row>
    <row r="9" spans="1:11" ht="19.5" customHeight="1">
      <c r="A9" s="14" t="s">
        <v>23</v>
      </c>
      <c r="B9" s="167" t="s">
        <v>425</v>
      </c>
      <c r="C9" s="168" t="s">
        <v>427</v>
      </c>
      <c r="D9" s="169">
        <v>200</v>
      </c>
      <c r="E9" s="27"/>
      <c r="F9" s="27"/>
      <c r="G9" s="27"/>
      <c r="H9" s="27"/>
      <c r="I9" s="27"/>
      <c r="J9" s="11"/>
      <c r="K9" s="11"/>
    </row>
    <row r="10" spans="1:11" ht="19.5" customHeight="1">
      <c r="A10" s="14" t="s">
        <v>92</v>
      </c>
      <c r="B10" s="14"/>
      <c r="C10" s="168"/>
      <c r="D10" s="169"/>
      <c r="E10" s="27"/>
      <c r="F10" s="27"/>
      <c r="G10" s="27"/>
      <c r="H10" s="27"/>
      <c r="I10" s="27"/>
      <c r="J10" s="11"/>
      <c r="K10" s="11"/>
    </row>
    <row r="11" spans="1:11" ht="19.5" customHeight="1">
      <c r="A11" s="28" t="s">
        <v>83</v>
      </c>
      <c r="B11" s="28" t="s">
        <v>80</v>
      </c>
      <c r="C11" s="29" t="s">
        <v>71</v>
      </c>
      <c r="D11" s="102">
        <f>D12+D13+D14</f>
        <v>65000</v>
      </c>
      <c r="E11" s="27"/>
      <c r="F11" s="27"/>
      <c r="G11" s="27"/>
      <c r="H11" s="27"/>
      <c r="I11" s="27"/>
      <c r="J11" s="11"/>
      <c r="K11" s="11"/>
    </row>
    <row r="12" spans="1:11" ht="19.5" customHeight="1">
      <c r="A12" s="14" t="s">
        <v>20</v>
      </c>
      <c r="B12" s="167" t="s">
        <v>428</v>
      </c>
      <c r="C12" s="168" t="s">
        <v>430</v>
      </c>
      <c r="D12" s="169">
        <v>20000</v>
      </c>
      <c r="E12" s="27"/>
      <c r="F12" s="27"/>
      <c r="G12" s="27"/>
      <c r="H12" s="27"/>
      <c r="I12" s="27"/>
      <c r="J12" s="11"/>
      <c r="K12" s="11"/>
    </row>
    <row r="13" spans="1:11" ht="15" customHeight="1">
      <c r="A13" s="14" t="s">
        <v>23</v>
      </c>
      <c r="B13" s="167" t="s">
        <v>429</v>
      </c>
      <c r="C13" s="168" t="s">
        <v>431</v>
      </c>
      <c r="D13" s="169">
        <v>20000</v>
      </c>
      <c r="E13" s="27"/>
      <c r="F13" s="27"/>
      <c r="G13" s="27"/>
      <c r="H13" s="27"/>
      <c r="I13" s="27"/>
      <c r="J13" s="11"/>
      <c r="K13" s="11"/>
    </row>
    <row r="14" spans="1:11" ht="15" customHeight="1">
      <c r="A14" s="14">
        <v>3</v>
      </c>
      <c r="B14" s="14">
        <v>6110</v>
      </c>
      <c r="C14" s="168" t="s">
        <v>432</v>
      </c>
      <c r="D14" s="169">
        <v>25000</v>
      </c>
      <c r="E14" s="27"/>
      <c r="F14" s="27"/>
      <c r="G14" s="27"/>
      <c r="H14" s="27"/>
      <c r="I14" s="27"/>
      <c r="J14" s="11"/>
      <c r="K14" s="11"/>
    </row>
    <row r="15" spans="1:11" ht="15" customHeight="1">
      <c r="A15" s="14"/>
      <c r="B15" s="14"/>
      <c r="C15" s="170"/>
      <c r="D15" s="169"/>
      <c r="E15" s="27"/>
      <c r="F15" s="27"/>
      <c r="G15" s="27"/>
      <c r="H15" s="27"/>
      <c r="I15" s="27"/>
      <c r="J15" s="11"/>
      <c r="K15" s="11"/>
    </row>
    <row r="16" spans="1:11" ht="19.5" customHeight="1">
      <c r="A16" s="164" t="s">
        <v>85</v>
      </c>
      <c r="B16" s="164" t="s">
        <v>80</v>
      </c>
      <c r="C16" s="165" t="s">
        <v>72</v>
      </c>
      <c r="D16" s="166">
        <f>D6+D7-D11</f>
        <v>12700</v>
      </c>
      <c r="E16" s="27"/>
      <c r="F16" s="27"/>
      <c r="G16" s="27"/>
      <c r="H16" s="27"/>
      <c r="I16" s="27"/>
      <c r="J16" s="11"/>
      <c r="K16" s="11"/>
    </row>
    <row r="17" spans="1:11" ht="15">
      <c r="A17" s="27"/>
      <c r="B17" s="27"/>
      <c r="C17" s="27"/>
      <c r="D17" s="27"/>
      <c r="E17" s="27"/>
      <c r="F17" s="27"/>
      <c r="G17" s="27"/>
      <c r="H17" s="27"/>
      <c r="I17" s="27"/>
      <c r="J17" s="11"/>
      <c r="K17" s="11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11"/>
      <c r="K18" s="11"/>
    </row>
    <row r="19" spans="1:11" ht="15">
      <c r="A19" s="27"/>
      <c r="B19" s="27"/>
      <c r="C19" s="27"/>
      <c r="D19" s="27"/>
      <c r="E19" s="27"/>
      <c r="F19" s="27"/>
      <c r="G19" s="27"/>
      <c r="H19" s="27"/>
      <c r="I19" s="27"/>
      <c r="J19" s="11"/>
      <c r="K19" s="11"/>
    </row>
    <row r="20" spans="1:11" ht="15">
      <c r="A20" s="27"/>
      <c r="B20" s="27"/>
      <c r="C20" s="27"/>
      <c r="D20" s="27"/>
      <c r="E20" s="27"/>
      <c r="F20" s="27"/>
      <c r="G20" s="27"/>
      <c r="H20" s="27"/>
      <c r="I20" s="27"/>
      <c r="J20" s="11"/>
      <c r="K20" s="11"/>
    </row>
    <row r="21" spans="1:11" ht="15">
      <c r="A21" s="27"/>
      <c r="B21" s="27"/>
      <c r="C21" s="27"/>
      <c r="D21" s="27"/>
      <c r="E21" s="27"/>
      <c r="F21" s="27"/>
      <c r="G21" s="27"/>
      <c r="H21" s="27"/>
      <c r="I21" s="27"/>
      <c r="J21" s="11"/>
      <c r="K21" s="11"/>
    </row>
    <row r="22" spans="1:11" ht="15">
      <c r="A22" s="27"/>
      <c r="B22" s="27"/>
      <c r="C22" s="27"/>
      <c r="D22" s="27"/>
      <c r="E22" s="27"/>
      <c r="F22" s="27"/>
      <c r="G22" s="27"/>
      <c r="H22" s="27"/>
      <c r="I22" s="27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4">
    <mergeCell ref="A2:D2"/>
    <mergeCell ref="A4:A5"/>
    <mergeCell ref="B4:B5"/>
    <mergeCell ref="D4:D5"/>
  </mergeCells>
  <printOptions horizontalCentered="1"/>
  <pageMargins left="0.5511811023622047" right="0.5511811023622047" top="1.49" bottom="0.5905511811023623" header="0.5118110236220472" footer="0.5118110236220472"/>
  <pageSetup horizontalDpi="600" verticalDpi="600" orientation="portrait" paperSize="9" scale="95" r:id="rId1"/>
  <headerFooter alignWithMargins="0">
    <oddHeader>&amp;RZałącznik nr 12
do uchwały nr XXVIII/259/09
Rady Miejskiej w Golczewie
z dnia 17.12.2009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showGridLines="0" view="pageBreakPreview" zoomScale="90" zoomScaleSheetLayoutView="90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7" customWidth="1"/>
    <col min="2" max="2" width="8.125" style="7" customWidth="1"/>
    <col min="3" max="3" width="9.875" style="7" customWidth="1"/>
    <col min="4" max="4" width="44.75390625" style="7" customWidth="1"/>
    <col min="5" max="5" width="22.375" style="7" customWidth="1"/>
    <col min="6" max="16384" width="9.125" style="7" customWidth="1"/>
  </cols>
  <sheetData>
    <row r="1" ht="14.25" customHeight="1">
      <c r="E1" s="35" t="s">
        <v>92</v>
      </c>
    </row>
    <row r="2" spans="1:9" ht="48" customHeight="1">
      <c r="A2" s="187" t="s">
        <v>411</v>
      </c>
      <c r="B2" s="187"/>
      <c r="C2" s="187"/>
      <c r="D2" s="187"/>
      <c r="E2" s="187"/>
      <c r="F2" s="39"/>
      <c r="H2" s="30"/>
      <c r="I2" s="30"/>
    </row>
    <row r="3" spans="1:9" ht="9.75" customHeight="1">
      <c r="A3" s="31"/>
      <c r="B3" s="31"/>
      <c r="C3" s="31"/>
      <c r="D3" s="31"/>
      <c r="E3" s="2" t="s">
        <v>0</v>
      </c>
      <c r="H3" s="30"/>
      <c r="I3" s="30"/>
    </row>
    <row r="4" spans="1:5" ht="64.5" customHeight="1">
      <c r="A4" s="115" t="s">
        <v>16</v>
      </c>
      <c r="B4" s="115" t="s">
        <v>1</v>
      </c>
      <c r="C4" s="115" t="s">
        <v>9</v>
      </c>
      <c r="D4" s="115" t="s">
        <v>86</v>
      </c>
      <c r="E4" s="116" t="s">
        <v>87</v>
      </c>
    </row>
    <row r="5" spans="1:5" ht="12" customHeight="1">
      <c r="A5" s="118">
        <v>1</v>
      </c>
      <c r="B5" s="118">
        <v>2</v>
      </c>
      <c r="C5" s="118">
        <v>3</v>
      </c>
      <c r="D5" s="118">
        <v>5</v>
      </c>
      <c r="E5" s="118">
        <v>6</v>
      </c>
    </row>
    <row r="6" spans="1:5" ht="30" customHeight="1">
      <c r="A6" s="16">
        <v>1</v>
      </c>
      <c r="B6" s="16">
        <v>921</v>
      </c>
      <c r="C6" s="16">
        <v>92116</v>
      </c>
      <c r="D6" s="80" t="s">
        <v>354</v>
      </c>
      <c r="E6" s="86">
        <v>153200</v>
      </c>
    </row>
    <row r="7" spans="1:5" ht="30" customHeight="1">
      <c r="A7" s="217" t="s">
        <v>84</v>
      </c>
      <c r="B7" s="218"/>
      <c r="C7" s="218"/>
      <c r="D7" s="219"/>
      <c r="E7" s="85">
        <f>E6</f>
        <v>153200</v>
      </c>
    </row>
  </sheetData>
  <sheetProtection/>
  <mergeCells count="2">
    <mergeCell ref="A7:D7"/>
    <mergeCell ref="A2:E2"/>
  </mergeCells>
  <printOptions horizontalCentered="1"/>
  <pageMargins left="0.5511811023622047" right="0.5511811023622047" top="1.45" bottom="0.5905511811023623" header="0.5118110236220472" footer="0.5118110236220472"/>
  <pageSetup horizontalDpi="600" verticalDpi="600" orientation="portrait" paperSize="9" scale="95" r:id="rId1"/>
  <headerFooter alignWithMargins="0">
    <oddHeader>&amp;RZałącznik nr 13
do uchwały nr XXVIII/259/09
Rady Miejskiej w Golczewie
z dnia  17.12.2009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0.75" customHeight="1">
      <c r="E1" s="35" t="s">
        <v>92</v>
      </c>
    </row>
    <row r="2" spans="1:6" ht="68.25" customHeight="1">
      <c r="A2" s="187" t="s">
        <v>433</v>
      </c>
      <c r="B2" s="187"/>
      <c r="C2" s="187"/>
      <c r="D2" s="187"/>
      <c r="E2" s="187"/>
      <c r="F2" s="12"/>
    </row>
    <row r="3" spans="1:5" ht="21.75" customHeight="1">
      <c r="A3" s="31"/>
      <c r="B3" s="31"/>
      <c r="C3" s="31"/>
      <c r="D3" s="31"/>
      <c r="E3" s="2" t="s">
        <v>0</v>
      </c>
    </row>
    <row r="4" spans="1:5" ht="64.5" customHeight="1">
      <c r="A4" s="115" t="s">
        <v>16</v>
      </c>
      <c r="B4" s="115" t="s">
        <v>1</v>
      </c>
      <c r="C4" s="115" t="s">
        <v>9</v>
      </c>
      <c r="D4" s="116" t="s">
        <v>88</v>
      </c>
      <c r="E4" s="116" t="s">
        <v>89</v>
      </c>
    </row>
    <row r="5" spans="1:5" s="32" customFormat="1" ht="12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</row>
    <row r="6" spans="1:5" ht="39.75" customHeight="1">
      <c r="A6" s="16">
        <v>1</v>
      </c>
      <c r="B6" s="16">
        <v>921</v>
      </c>
      <c r="C6" s="16">
        <v>92116</v>
      </c>
      <c r="D6" s="103" t="s">
        <v>444</v>
      </c>
      <c r="E6" s="104">
        <v>100000</v>
      </c>
    </row>
    <row r="7" spans="1:5" ht="30" customHeight="1">
      <c r="A7" s="217" t="s">
        <v>84</v>
      </c>
      <c r="B7" s="218"/>
      <c r="C7" s="218"/>
      <c r="D7" s="219"/>
      <c r="E7" s="85">
        <f>E6</f>
        <v>100000</v>
      </c>
    </row>
  </sheetData>
  <sheetProtection/>
  <mergeCells count="2">
    <mergeCell ref="A2:E2"/>
    <mergeCell ref="A7:D7"/>
  </mergeCells>
  <printOptions horizontalCentered="1"/>
  <pageMargins left="0.5511811023622047" right="0.5511811023622047" top="2.204724409448819" bottom="0.5905511811023623" header="0.5118110236220472" footer="0.5118110236220472"/>
  <pageSetup horizontalDpi="600" verticalDpi="600" orientation="portrait" paperSize="9" scale="95" r:id="rId1"/>
  <headerFooter alignWithMargins="0">
    <oddHeader>&amp;RZałącznik nr 14
do uchwały nr XXVIII/259/09
Rady Miejskiej w Golczewie
z dnia  17.12.2009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3" customHeight="1">
      <c r="E1" s="35" t="s">
        <v>92</v>
      </c>
    </row>
    <row r="2" spans="1:6" ht="65.25" customHeight="1">
      <c r="A2" s="187" t="s">
        <v>436</v>
      </c>
      <c r="B2" s="187"/>
      <c r="C2" s="187"/>
      <c r="D2" s="187"/>
      <c r="E2" s="187"/>
      <c r="F2" s="12"/>
    </row>
    <row r="3" spans="1:5" ht="11.25" customHeight="1">
      <c r="A3" s="31"/>
      <c r="B3" s="31"/>
      <c r="C3" s="31"/>
      <c r="D3" s="31"/>
      <c r="E3" s="2" t="s">
        <v>0</v>
      </c>
    </row>
    <row r="4" spans="1:5" ht="64.5" customHeight="1">
      <c r="A4" s="115" t="s">
        <v>16</v>
      </c>
      <c r="B4" s="115" t="s">
        <v>1</v>
      </c>
      <c r="C4" s="115" t="s">
        <v>9</v>
      </c>
      <c r="D4" s="115" t="s">
        <v>90</v>
      </c>
      <c r="E4" s="116" t="s">
        <v>87</v>
      </c>
    </row>
    <row r="5" spans="1:5" s="32" customFormat="1" ht="12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</row>
    <row r="6" spans="1:5" ht="30" customHeight="1">
      <c r="A6" s="171">
        <v>1</v>
      </c>
      <c r="B6" s="171">
        <v>801</v>
      </c>
      <c r="C6" s="171">
        <v>80113</v>
      </c>
      <c r="D6" s="172" t="s">
        <v>303</v>
      </c>
      <c r="E6" s="173">
        <v>68240</v>
      </c>
    </row>
    <row r="7" spans="1:5" ht="30" customHeight="1">
      <c r="A7" s="14">
        <v>2</v>
      </c>
      <c r="B7" s="14">
        <v>851</v>
      </c>
      <c r="C7" s="14">
        <v>85154</v>
      </c>
      <c r="D7" s="168" t="s">
        <v>434</v>
      </c>
      <c r="E7" s="87">
        <v>25000</v>
      </c>
    </row>
    <row r="8" spans="1:5" ht="30" customHeight="1">
      <c r="A8" s="174">
        <v>3</v>
      </c>
      <c r="B8" s="174">
        <v>926</v>
      </c>
      <c r="C8" s="174">
        <v>92695</v>
      </c>
      <c r="D8" s="175" t="s">
        <v>435</v>
      </c>
      <c r="E8" s="176">
        <v>220000</v>
      </c>
    </row>
    <row r="9" spans="1:5" s="23" customFormat="1" ht="30" customHeight="1">
      <c r="A9" s="210" t="s">
        <v>84</v>
      </c>
      <c r="B9" s="220"/>
      <c r="C9" s="220"/>
      <c r="D9" s="211"/>
      <c r="E9" s="85">
        <f>E6+E7+E8</f>
        <v>313240</v>
      </c>
    </row>
  </sheetData>
  <sheetProtection/>
  <mergeCells count="2">
    <mergeCell ref="A2:E2"/>
    <mergeCell ref="A9:D9"/>
  </mergeCells>
  <printOptions horizontalCentered="1"/>
  <pageMargins left="0.5511811023622047" right="0.5511811023622047" top="1.31" bottom="0.5905511811023623" header="0.5118110236220472" footer="0.5118110236220472"/>
  <pageSetup horizontalDpi="600" verticalDpi="600" orientation="portrait" paperSize="9" scale="95" r:id="rId1"/>
  <headerFooter alignWithMargins="0">
    <oddHeader>&amp;RZałącznik  nr 15
do uchwały nr XXVIII/259/09
Rady Miejskiej w Golczewie
z dnia 17.12.2009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showGridLines="0" view="pageBreakPreview" zoomScaleSheetLayoutView="100" zoomScalePageLayoutView="0" workbookViewId="0" topLeftCell="A78">
      <selection activeCell="J83" sqref="J8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17.75390625" style="0" customWidth="1"/>
    <col min="4" max="4" width="12.75390625" style="0" customWidth="1"/>
    <col min="5" max="5" width="14.125" style="7" customWidth="1"/>
    <col min="6" max="6" width="12.375" style="7" customWidth="1"/>
    <col min="7" max="7" width="12.25390625" style="7" customWidth="1"/>
    <col min="8" max="8" width="10.625" style="7" customWidth="1"/>
    <col min="9" max="9" width="12.25390625" style="7" customWidth="1"/>
    <col min="10" max="10" width="18.25390625" style="7" customWidth="1"/>
    <col min="11" max="11" width="11.75390625" style="7" customWidth="1"/>
    <col min="12" max="12" width="13.75390625" style="7" customWidth="1"/>
    <col min="13" max="13" width="14.75390625" style="7" customWidth="1"/>
  </cols>
  <sheetData>
    <row r="2" spans="1:13" ht="47.25" customHeight="1">
      <c r="A2" s="179" t="s">
        <v>256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0.75" customHeight="1">
      <c r="A3" s="1"/>
      <c r="B3" s="1"/>
      <c r="C3" s="1"/>
      <c r="D3" s="1"/>
      <c r="E3" s="1"/>
      <c r="F3" s="1"/>
      <c r="G3" s="1"/>
      <c r="H3" s="8"/>
      <c r="I3" s="8"/>
      <c r="M3" s="2" t="s">
        <v>0</v>
      </c>
    </row>
    <row r="4" spans="1:13" s="3" customFormat="1" ht="15" customHeight="1">
      <c r="A4" s="184" t="s">
        <v>1</v>
      </c>
      <c r="B4" s="184" t="s">
        <v>9</v>
      </c>
      <c r="C4" s="182" t="s">
        <v>10</v>
      </c>
      <c r="D4" s="182" t="s">
        <v>94</v>
      </c>
      <c r="E4" s="182" t="s">
        <v>5</v>
      </c>
      <c r="F4" s="182"/>
      <c r="G4" s="182"/>
      <c r="H4" s="182"/>
      <c r="I4" s="182"/>
      <c r="J4" s="182"/>
      <c r="K4" s="182"/>
      <c r="L4" s="182"/>
      <c r="M4" s="182"/>
    </row>
    <row r="5" spans="1:13" s="3" customFormat="1" ht="12" customHeight="1">
      <c r="A5" s="185"/>
      <c r="B5" s="185"/>
      <c r="C5" s="182"/>
      <c r="D5" s="182"/>
      <c r="E5" s="182" t="s">
        <v>11</v>
      </c>
      <c r="F5" s="182" t="s">
        <v>5</v>
      </c>
      <c r="G5" s="182"/>
      <c r="H5" s="182"/>
      <c r="I5" s="182"/>
      <c r="J5" s="182"/>
      <c r="K5" s="182"/>
      <c r="L5" s="182"/>
      <c r="M5" s="182" t="s">
        <v>13</v>
      </c>
    </row>
    <row r="6" spans="1:13" s="3" customFormat="1" ht="36" customHeight="1">
      <c r="A6" s="185"/>
      <c r="B6" s="185"/>
      <c r="C6" s="182"/>
      <c r="D6" s="182"/>
      <c r="E6" s="182"/>
      <c r="F6" s="182" t="s">
        <v>96</v>
      </c>
      <c r="G6" s="182"/>
      <c r="H6" s="182" t="s">
        <v>97</v>
      </c>
      <c r="I6" s="182" t="s">
        <v>110</v>
      </c>
      <c r="J6" s="182" t="s">
        <v>353</v>
      </c>
      <c r="K6" s="182" t="s">
        <v>15</v>
      </c>
      <c r="L6" s="182" t="s">
        <v>14</v>
      </c>
      <c r="M6" s="182"/>
    </row>
    <row r="7" spans="1:13" s="4" customFormat="1" ht="372" customHeight="1">
      <c r="A7" s="186"/>
      <c r="B7" s="186"/>
      <c r="C7" s="182"/>
      <c r="D7" s="182"/>
      <c r="E7" s="182"/>
      <c r="F7" s="120" t="s">
        <v>95</v>
      </c>
      <c r="G7" s="120" t="s">
        <v>98</v>
      </c>
      <c r="H7" s="182"/>
      <c r="I7" s="182"/>
      <c r="J7" s="182"/>
      <c r="K7" s="182"/>
      <c r="L7" s="182"/>
      <c r="M7" s="182"/>
    </row>
    <row r="8" spans="1:13" s="3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s="47" customFormat="1" ht="28.5" customHeight="1">
      <c r="A9" s="72" t="s">
        <v>257</v>
      </c>
      <c r="B9" s="72"/>
      <c r="C9" s="73" t="s">
        <v>258</v>
      </c>
      <c r="D9" s="76">
        <f>D10</f>
        <v>8500</v>
      </c>
      <c r="E9" s="76">
        <f aca="true" t="shared" si="0" ref="E9:M9">E10</f>
        <v>8500</v>
      </c>
      <c r="F9" s="76">
        <f t="shared" si="0"/>
        <v>0</v>
      </c>
      <c r="G9" s="76">
        <f t="shared" si="0"/>
        <v>0</v>
      </c>
      <c r="H9" s="76">
        <f t="shared" si="0"/>
        <v>8500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</row>
    <row r="10" spans="1:13" s="3" customFormat="1" ht="19.5" customHeight="1">
      <c r="A10" s="68"/>
      <c r="B10" s="68" t="s">
        <v>259</v>
      </c>
      <c r="C10" s="69" t="s">
        <v>260</v>
      </c>
      <c r="D10" s="77">
        <f>E10+M10</f>
        <v>8500</v>
      </c>
      <c r="E10" s="77">
        <f>F10+G10+H10+I10+J10+K10+L10</f>
        <v>8500</v>
      </c>
      <c r="F10" s="77"/>
      <c r="G10" s="77"/>
      <c r="H10" s="77">
        <v>8500</v>
      </c>
      <c r="I10" s="77"/>
      <c r="J10" s="77"/>
      <c r="K10" s="77"/>
      <c r="L10" s="77"/>
      <c r="M10" s="77"/>
    </row>
    <row r="11" spans="1:13" s="47" customFormat="1" ht="27.75" customHeight="1">
      <c r="A11" s="72">
        <v>600</v>
      </c>
      <c r="B11" s="72"/>
      <c r="C11" s="73" t="s">
        <v>125</v>
      </c>
      <c r="D11" s="76">
        <f>D12+D13</f>
        <v>2529225</v>
      </c>
      <c r="E11" s="76">
        <f aca="true" t="shared" si="1" ref="E11:M11">E12+E13</f>
        <v>199225</v>
      </c>
      <c r="F11" s="76">
        <f t="shared" si="1"/>
        <v>0</v>
      </c>
      <c r="G11" s="76">
        <f t="shared" si="1"/>
        <v>199225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  <c r="L11" s="76">
        <f t="shared" si="1"/>
        <v>0</v>
      </c>
      <c r="M11" s="76">
        <f t="shared" si="1"/>
        <v>2330000</v>
      </c>
    </row>
    <row r="12" spans="1:13" s="3" customFormat="1" ht="29.25" customHeight="1">
      <c r="A12" s="68"/>
      <c r="B12" s="68">
        <v>60014</v>
      </c>
      <c r="C12" s="69" t="s">
        <v>127</v>
      </c>
      <c r="D12" s="77">
        <f>E12+M12</f>
        <v>609225</v>
      </c>
      <c r="E12" s="77">
        <f>F12+G12+H12+I12+J12+K12+L12</f>
        <v>9225</v>
      </c>
      <c r="F12" s="77"/>
      <c r="G12" s="77">
        <v>9225</v>
      </c>
      <c r="H12" s="77"/>
      <c r="I12" s="77"/>
      <c r="J12" s="77"/>
      <c r="K12" s="77"/>
      <c r="L12" s="77"/>
      <c r="M12" s="77">
        <v>600000</v>
      </c>
    </row>
    <row r="13" spans="1:13" s="3" customFormat="1" ht="28.5" customHeight="1">
      <c r="A13" s="68"/>
      <c r="B13" s="68">
        <v>60016</v>
      </c>
      <c r="C13" s="69" t="s">
        <v>133</v>
      </c>
      <c r="D13" s="77">
        <f>E13+M13</f>
        <v>1920000</v>
      </c>
      <c r="E13" s="77">
        <f>F13+G13+H13+I13+J13+K13+L13</f>
        <v>190000</v>
      </c>
      <c r="F13" s="77"/>
      <c r="G13" s="77">
        <v>190000</v>
      </c>
      <c r="H13" s="77"/>
      <c r="I13" s="77">
        <v>0</v>
      </c>
      <c r="J13" s="77"/>
      <c r="K13" s="77"/>
      <c r="L13" s="77"/>
      <c r="M13" s="77">
        <v>1730000</v>
      </c>
    </row>
    <row r="14" spans="1:13" s="47" customFormat="1" ht="18" customHeight="1">
      <c r="A14" s="72" t="s">
        <v>261</v>
      </c>
      <c r="B14" s="72"/>
      <c r="C14" s="73" t="s">
        <v>262</v>
      </c>
      <c r="D14" s="76">
        <f>D15</f>
        <v>440000</v>
      </c>
      <c r="E14" s="76">
        <f aca="true" t="shared" si="2" ref="E14:M14">E15</f>
        <v>60000</v>
      </c>
      <c r="F14" s="76">
        <f t="shared" si="2"/>
        <v>0</v>
      </c>
      <c r="G14" s="76">
        <f t="shared" si="2"/>
        <v>60000</v>
      </c>
      <c r="H14" s="76">
        <f t="shared" si="2"/>
        <v>0</v>
      </c>
      <c r="I14" s="76">
        <f t="shared" si="2"/>
        <v>0</v>
      </c>
      <c r="J14" s="76">
        <f t="shared" si="2"/>
        <v>0</v>
      </c>
      <c r="K14" s="76">
        <f t="shared" si="2"/>
        <v>0</v>
      </c>
      <c r="L14" s="76">
        <f t="shared" si="2"/>
        <v>0</v>
      </c>
      <c r="M14" s="76">
        <f t="shared" si="2"/>
        <v>380000</v>
      </c>
    </row>
    <row r="15" spans="1:13" s="3" customFormat="1" ht="25.5" customHeight="1">
      <c r="A15" s="68"/>
      <c r="B15" s="68" t="s">
        <v>263</v>
      </c>
      <c r="C15" s="69" t="s">
        <v>122</v>
      </c>
      <c r="D15" s="77">
        <f>E15+M15</f>
        <v>440000</v>
      </c>
      <c r="E15" s="77">
        <f>F15+G15+H15+I15+J15+K15+L15</f>
        <v>60000</v>
      </c>
      <c r="F15" s="77"/>
      <c r="G15" s="77">
        <v>60000</v>
      </c>
      <c r="H15" s="77"/>
      <c r="I15" s="77"/>
      <c r="J15" s="77"/>
      <c r="K15" s="77"/>
      <c r="L15" s="77"/>
      <c r="M15" s="77">
        <v>380000</v>
      </c>
    </row>
    <row r="16" spans="1:13" s="47" customFormat="1" ht="25.5">
      <c r="A16" s="72" t="s">
        <v>136</v>
      </c>
      <c r="B16" s="72"/>
      <c r="C16" s="73" t="s">
        <v>137</v>
      </c>
      <c r="D16" s="76">
        <f>D17+D18+D19</f>
        <v>416900</v>
      </c>
      <c r="E16" s="76">
        <f aca="true" t="shared" si="3" ref="E16:M16">E17+E18+E19</f>
        <v>138000</v>
      </c>
      <c r="F16" s="76">
        <f t="shared" si="3"/>
        <v>0</v>
      </c>
      <c r="G16" s="76">
        <f t="shared" si="3"/>
        <v>138000</v>
      </c>
      <c r="H16" s="76">
        <f t="shared" si="3"/>
        <v>0</v>
      </c>
      <c r="I16" s="76">
        <f t="shared" si="3"/>
        <v>0</v>
      </c>
      <c r="J16" s="76">
        <f t="shared" si="3"/>
        <v>0</v>
      </c>
      <c r="K16" s="76">
        <f t="shared" si="3"/>
        <v>0</v>
      </c>
      <c r="L16" s="76">
        <f t="shared" si="3"/>
        <v>0</v>
      </c>
      <c r="M16" s="76">
        <f t="shared" si="3"/>
        <v>278900</v>
      </c>
    </row>
    <row r="17" spans="1:13" s="3" customFormat="1" ht="38.25">
      <c r="A17" s="68"/>
      <c r="B17" s="68" t="s">
        <v>264</v>
      </c>
      <c r="C17" s="74" t="s">
        <v>265</v>
      </c>
      <c r="D17" s="77">
        <f>E17+M17</f>
        <v>10000</v>
      </c>
      <c r="E17" s="77">
        <f>F17+G17+H17+I17+J17+K17+L17</f>
        <v>10000</v>
      </c>
      <c r="F17" s="77"/>
      <c r="G17" s="77">
        <v>10000</v>
      </c>
      <c r="H17" s="77"/>
      <c r="I17" s="77"/>
      <c r="J17" s="77"/>
      <c r="K17" s="77"/>
      <c r="L17" s="77"/>
      <c r="M17" s="77"/>
    </row>
    <row r="18" spans="1:13" s="3" customFormat="1" ht="39" customHeight="1">
      <c r="A18" s="68"/>
      <c r="B18" s="68" t="s">
        <v>138</v>
      </c>
      <c r="C18" s="69" t="s">
        <v>139</v>
      </c>
      <c r="D18" s="77">
        <f aca="true" t="shared" si="4" ref="D18:D23">E18+M18</f>
        <v>80000</v>
      </c>
      <c r="E18" s="77">
        <f aca="true" t="shared" si="5" ref="E18:E23">F18+G18+H18+I18+J18+K18+L18</f>
        <v>80000</v>
      </c>
      <c r="F18" s="77"/>
      <c r="G18" s="77">
        <v>80000</v>
      </c>
      <c r="H18" s="77"/>
      <c r="I18" s="77"/>
      <c r="J18" s="77"/>
      <c r="K18" s="77"/>
      <c r="L18" s="77"/>
      <c r="M18" s="77"/>
    </row>
    <row r="19" spans="1:13" s="3" customFormat="1" ht="25.5" customHeight="1">
      <c r="A19" s="68"/>
      <c r="B19" s="68" t="s">
        <v>266</v>
      </c>
      <c r="C19" s="69" t="s">
        <v>122</v>
      </c>
      <c r="D19" s="77">
        <f t="shared" si="4"/>
        <v>326900</v>
      </c>
      <c r="E19" s="77">
        <f t="shared" si="5"/>
        <v>48000</v>
      </c>
      <c r="F19" s="77"/>
      <c r="G19" s="77">
        <v>48000</v>
      </c>
      <c r="H19" s="77"/>
      <c r="I19" s="77"/>
      <c r="J19" s="77"/>
      <c r="K19" s="77"/>
      <c r="L19" s="77"/>
      <c r="M19" s="77">
        <v>278900</v>
      </c>
    </row>
    <row r="20" spans="1:13" s="71" customFormat="1" ht="39" customHeight="1">
      <c r="A20" s="70" t="s">
        <v>148</v>
      </c>
      <c r="B20" s="70"/>
      <c r="C20" s="10" t="s">
        <v>149</v>
      </c>
      <c r="D20" s="76">
        <f>D21+D22+D23</f>
        <v>105000</v>
      </c>
      <c r="E20" s="76">
        <f aca="true" t="shared" si="6" ref="E20:M20">E21+E22+E23</f>
        <v>105000</v>
      </c>
      <c r="F20" s="76">
        <f t="shared" si="6"/>
        <v>0</v>
      </c>
      <c r="G20" s="76">
        <f t="shared" si="6"/>
        <v>105000</v>
      </c>
      <c r="H20" s="76">
        <f t="shared" si="6"/>
        <v>0</v>
      </c>
      <c r="I20" s="76">
        <f t="shared" si="6"/>
        <v>0</v>
      </c>
      <c r="J20" s="76">
        <f t="shared" si="6"/>
        <v>0</v>
      </c>
      <c r="K20" s="76">
        <f t="shared" si="6"/>
        <v>0</v>
      </c>
      <c r="L20" s="76">
        <f t="shared" si="6"/>
        <v>0</v>
      </c>
      <c r="M20" s="76">
        <f t="shared" si="6"/>
        <v>0</v>
      </c>
    </row>
    <row r="21" spans="1:13" s="3" customFormat="1" ht="56.25" customHeight="1">
      <c r="A21" s="68"/>
      <c r="B21" s="68" t="s">
        <v>267</v>
      </c>
      <c r="C21" s="69" t="s">
        <v>268</v>
      </c>
      <c r="D21" s="77">
        <f t="shared" si="4"/>
        <v>65000</v>
      </c>
      <c r="E21" s="77">
        <f t="shared" si="5"/>
        <v>65000</v>
      </c>
      <c r="F21" s="77"/>
      <c r="G21" s="77">
        <v>65000</v>
      </c>
      <c r="H21" s="77"/>
      <c r="I21" s="77"/>
      <c r="J21" s="77"/>
      <c r="K21" s="77"/>
      <c r="L21" s="77"/>
      <c r="M21" s="77"/>
    </row>
    <row r="22" spans="1:13" s="3" customFormat="1" ht="38.25">
      <c r="A22" s="68"/>
      <c r="B22" s="68" t="s">
        <v>269</v>
      </c>
      <c r="C22" s="69" t="s">
        <v>270</v>
      </c>
      <c r="D22" s="77">
        <f t="shared" si="4"/>
        <v>20000</v>
      </c>
      <c r="E22" s="77">
        <f t="shared" si="5"/>
        <v>20000</v>
      </c>
      <c r="F22" s="77"/>
      <c r="G22" s="77">
        <v>20000</v>
      </c>
      <c r="H22" s="77"/>
      <c r="I22" s="77"/>
      <c r="J22" s="77"/>
      <c r="K22" s="77"/>
      <c r="L22" s="77"/>
      <c r="M22" s="77"/>
    </row>
    <row r="23" spans="1:13" s="3" customFormat="1" ht="21" customHeight="1">
      <c r="A23" s="68"/>
      <c r="B23" s="68" t="s">
        <v>150</v>
      </c>
      <c r="C23" s="69" t="s">
        <v>151</v>
      </c>
      <c r="D23" s="77">
        <f t="shared" si="4"/>
        <v>20000</v>
      </c>
      <c r="E23" s="77">
        <f t="shared" si="5"/>
        <v>20000</v>
      </c>
      <c r="F23" s="77"/>
      <c r="G23" s="77">
        <v>20000</v>
      </c>
      <c r="H23" s="77"/>
      <c r="I23" s="77"/>
      <c r="J23" s="77"/>
      <c r="K23" s="77"/>
      <c r="L23" s="77"/>
      <c r="M23" s="77"/>
    </row>
    <row r="24" spans="1:13" s="47" customFormat="1" ht="25.5">
      <c r="A24" s="72" t="s">
        <v>155</v>
      </c>
      <c r="B24" s="72"/>
      <c r="C24" s="73" t="s">
        <v>156</v>
      </c>
      <c r="D24" s="76">
        <f>D25+D26+D27+D28+D29</f>
        <v>2230333</v>
      </c>
      <c r="E24" s="76">
        <f aca="true" t="shared" si="7" ref="E24:M24">E25+E26+E27+E28+E29</f>
        <v>2210333</v>
      </c>
      <c r="F24" s="76">
        <f t="shared" si="7"/>
        <v>1385973</v>
      </c>
      <c r="G24" s="76">
        <f t="shared" si="7"/>
        <v>707660</v>
      </c>
      <c r="H24" s="76">
        <f t="shared" si="7"/>
        <v>0</v>
      </c>
      <c r="I24" s="76">
        <f t="shared" si="7"/>
        <v>116700</v>
      </c>
      <c r="J24" s="76">
        <f t="shared" si="7"/>
        <v>0</v>
      </c>
      <c r="K24" s="76">
        <f t="shared" si="7"/>
        <v>0</v>
      </c>
      <c r="L24" s="76">
        <f t="shared" si="7"/>
        <v>0</v>
      </c>
      <c r="M24" s="76">
        <f t="shared" si="7"/>
        <v>20000</v>
      </c>
    </row>
    <row r="25" spans="1:13" s="3" customFormat="1" ht="24.75" customHeight="1">
      <c r="A25" s="68"/>
      <c r="B25" s="68" t="s">
        <v>157</v>
      </c>
      <c r="C25" s="69" t="s">
        <v>158</v>
      </c>
      <c r="D25" s="77">
        <f>E25+M25</f>
        <v>95000</v>
      </c>
      <c r="E25" s="77">
        <f>F25+G25+H25+I25+J25+K25+L25</f>
        <v>95000</v>
      </c>
      <c r="F25" s="77">
        <v>74000</v>
      </c>
      <c r="G25" s="77">
        <v>21000</v>
      </c>
      <c r="H25" s="77">
        <f>I25+J25+K25+L25+M25+N25+O25</f>
        <v>0</v>
      </c>
      <c r="I25" s="77">
        <f>J25+K25+L25+M25+N25+O25+P25</f>
        <v>0</v>
      </c>
      <c r="J25" s="77">
        <f>K25+L25+M25+N25+O25+P25+Q25</f>
        <v>0</v>
      </c>
      <c r="K25" s="77">
        <f>L25+M25+N25+O25+P25+Q25+R25</f>
        <v>0</v>
      </c>
      <c r="L25" s="77">
        <f>M25+N25+O25+P25+Q25+R25+S25</f>
        <v>0</v>
      </c>
      <c r="M25" s="77"/>
    </row>
    <row r="26" spans="1:13" s="3" customFormat="1" ht="22.5" customHeight="1">
      <c r="A26" s="68"/>
      <c r="B26" s="68" t="s">
        <v>271</v>
      </c>
      <c r="C26" s="69" t="s">
        <v>272</v>
      </c>
      <c r="D26" s="77">
        <f>E26+M26</f>
        <v>106660</v>
      </c>
      <c r="E26" s="77">
        <f>F26+G26+H26+I26+J26+K26+L26</f>
        <v>106660</v>
      </c>
      <c r="F26" s="77"/>
      <c r="G26" s="77">
        <v>10660</v>
      </c>
      <c r="H26" s="77"/>
      <c r="I26" s="77">
        <v>96000</v>
      </c>
      <c r="J26" s="77"/>
      <c r="K26" s="77"/>
      <c r="L26" s="77"/>
      <c r="M26" s="77"/>
    </row>
    <row r="27" spans="1:13" s="3" customFormat="1" ht="24.75" customHeight="1">
      <c r="A27" s="68"/>
      <c r="B27" s="68" t="s">
        <v>273</v>
      </c>
      <c r="C27" s="69" t="s">
        <v>274</v>
      </c>
      <c r="D27" s="77">
        <f>E27+M27</f>
        <v>1733673</v>
      </c>
      <c r="E27" s="77">
        <f>F27+G27+H27+I27+J27+K27+L27</f>
        <v>1713673</v>
      </c>
      <c r="F27" s="77">
        <v>1281973</v>
      </c>
      <c r="G27" s="77">
        <v>431000</v>
      </c>
      <c r="H27" s="77"/>
      <c r="I27" s="77">
        <v>700</v>
      </c>
      <c r="J27" s="77"/>
      <c r="K27" s="77"/>
      <c r="L27" s="77"/>
      <c r="M27" s="77">
        <v>20000</v>
      </c>
    </row>
    <row r="28" spans="1:13" s="3" customFormat="1" ht="21" customHeight="1">
      <c r="A28" s="68"/>
      <c r="B28" s="68" t="s">
        <v>163</v>
      </c>
      <c r="C28" s="69" t="s">
        <v>164</v>
      </c>
      <c r="D28" s="77">
        <f>E28+M28</f>
        <v>200000</v>
      </c>
      <c r="E28" s="77">
        <f>F28+G28+H28+I28+J28+K28+L28</f>
        <v>200000</v>
      </c>
      <c r="F28" s="77">
        <v>20000</v>
      </c>
      <c r="G28" s="77">
        <v>180000</v>
      </c>
      <c r="H28" s="77"/>
      <c r="I28" s="77"/>
      <c r="J28" s="77"/>
      <c r="K28" s="77"/>
      <c r="L28" s="77"/>
      <c r="M28" s="77"/>
    </row>
    <row r="29" spans="1:13" s="3" customFormat="1" ht="26.25" customHeight="1">
      <c r="A29" s="68"/>
      <c r="B29" s="68" t="s">
        <v>169</v>
      </c>
      <c r="C29" s="69" t="s">
        <v>122</v>
      </c>
      <c r="D29" s="77">
        <f>E29+M29</f>
        <v>95000</v>
      </c>
      <c r="E29" s="77">
        <f>F29+G29+H29+I29+J29+K29+L29</f>
        <v>95000</v>
      </c>
      <c r="F29" s="77">
        <v>10000</v>
      </c>
      <c r="G29" s="77">
        <v>65000</v>
      </c>
      <c r="H29" s="77"/>
      <c r="I29" s="77">
        <v>20000</v>
      </c>
      <c r="J29" s="77"/>
      <c r="K29" s="77"/>
      <c r="L29" s="77"/>
      <c r="M29" s="77"/>
    </row>
    <row r="30" spans="1:13" s="47" customFormat="1" ht="118.5" customHeight="1">
      <c r="A30" s="72" t="s">
        <v>173</v>
      </c>
      <c r="B30" s="72"/>
      <c r="C30" s="73" t="s">
        <v>174</v>
      </c>
      <c r="D30" s="76">
        <f>D31</f>
        <v>1020</v>
      </c>
      <c r="E30" s="76">
        <f aca="true" t="shared" si="8" ref="E30:M30">E31</f>
        <v>1020</v>
      </c>
      <c r="F30" s="76">
        <f t="shared" si="8"/>
        <v>0</v>
      </c>
      <c r="G30" s="76">
        <f t="shared" si="8"/>
        <v>1020</v>
      </c>
      <c r="H30" s="76">
        <f t="shared" si="8"/>
        <v>0</v>
      </c>
      <c r="I30" s="76">
        <f t="shared" si="8"/>
        <v>0</v>
      </c>
      <c r="J30" s="76">
        <f t="shared" si="8"/>
        <v>0</v>
      </c>
      <c r="K30" s="76">
        <f t="shared" si="8"/>
        <v>0</v>
      </c>
      <c r="L30" s="76">
        <f t="shared" si="8"/>
        <v>0</v>
      </c>
      <c r="M30" s="76">
        <f t="shared" si="8"/>
        <v>0</v>
      </c>
    </row>
    <row r="31" spans="1:13" s="3" customFormat="1" ht="63.75">
      <c r="A31" s="68"/>
      <c r="B31" s="68" t="s">
        <v>175</v>
      </c>
      <c r="C31" s="74" t="s">
        <v>275</v>
      </c>
      <c r="D31" s="77">
        <f>E31+M31</f>
        <v>1020</v>
      </c>
      <c r="E31" s="77">
        <f>F31+G31+H31+I31+J31+K31+L31</f>
        <v>1020</v>
      </c>
      <c r="F31" s="77"/>
      <c r="G31" s="77">
        <v>1020</v>
      </c>
      <c r="H31" s="77"/>
      <c r="I31" s="77"/>
      <c r="J31" s="77"/>
      <c r="K31" s="77"/>
      <c r="L31" s="77"/>
      <c r="M31" s="77"/>
    </row>
    <row r="32" spans="1:13" s="47" customFormat="1" ht="64.5" customHeight="1">
      <c r="A32" s="72" t="s">
        <v>276</v>
      </c>
      <c r="B32" s="72"/>
      <c r="C32" s="73" t="s">
        <v>277</v>
      </c>
      <c r="D32" s="76">
        <f>D33+D34</f>
        <v>295200</v>
      </c>
      <c r="E32" s="76">
        <f aca="true" t="shared" si="9" ref="E32:M32">E33+E34</f>
        <v>190500</v>
      </c>
      <c r="F32" s="76">
        <f t="shared" si="9"/>
        <v>111200</v>
      </c>
      <c r="G32" s="76">
        <f t="shared" si="9"/>
        <v>54300</v>
      </c>
      <c r="H32" s="76">
        <f t="shared" si="9"/>
        <v>0</v>
      </c>
      <c r="I32" s="76">
        <f t="shared" si="9"/>
        <v>25000</v>
      </c>
      <c r="J32" s="76">
        <f t="shared" si="9"/>
        <v>0</v>
      </c>
      <c r="K32" s="76">
        <f t="shared" si="9"/>
        <v>0</v>
      </c>
      <c r="L32" s="76">
        <f t="shared" si="9"/>
        <v>0</v>
      </c>
      <c r="M32" s="76">
        <f t="shared" si="9"/>
        <v>104700</v>
      </c>
    </row>
    <row r="33" spans="1:13" s="3" customFormat="1" ht="25.5">
      <c r="A33" s="68"/>
      <c r="B33" s="68" t="s">
        <v>278</v>
      </c>
      <c r="C33" s="69" t="s">
        <v>279</v>
      </c>
      <c r="D33" s="77">
        <f>E33+M33</f>
        <v>4700</v>
      </c>
      <c r="E33" s="77">
        <f>F33+G33+H33+I33+J33+K33+L33</f>
        <v>0</v>
      </c>
      <c r="F33" s="77"/>
      <c r="G33" s="77"/>
      <c r="H33" s="77"/>
      <c r="I33" s="77"/>
      <c r="J33" s="77"/>
      <c r="K33" s="77"/>
      <c r="L33" s="77"/>
      <c r="M33" s="77">
        <v>4700</v>
      </c>
    </row>
    <row r="34" spans="1:13" s="3" customFormat="1" ht="30" customHeight="1">
      <c r="A34" s="68"/>
      <c r="B34" s="68" t="s">
        <v>280</v>
      </c>
      <c r="C34" s="69" t="s">
        <v>281</v>
      </c>
      <c r="D34" s="77">
        <f>E34+M34</f>
        <v>290500</v>
      </c>
      <c r="E34" s="77">
        <f>F34+G34+H34+I34+J34+K34+L34</f>
        <v>190500</v>
      </c>
      <c r="F34" s="77">
        <v>111200</v>
      </c>
      <c r="G34" s="77">
        <v>54300</v>
      </c>
      <c r="H34" s="77"/>
      <c r="I34" s="77">
        <v>25000</v>
      </c>
      <c r="J34" s="77"/>
      <c r="K34" s="77"/>
      <c r="L34" s="77"/>
      <c r="M34" s="77">
        <v>100000</v>
      </c>
    </row>
    <row r="35" spans="1:13" s="47" customFormat="1" ht="185.25" customHeight="1">
      <c r="A35" s="72" t="s">
        <v>176</v>
      </c>
      <c r="B35" s="72"/>
      <c r="C35" s="73" t="s">
        <v>282</v>
      </c>
      <c r="D35" s="76">
        <f>D36</f>
        <v>54700</v>
      </c>
      <c r="E35" s="76">
        <f aca="true" t="shared" si="10" ref="E35:M35">E36</f>
        <v>54700</v>
      </c>
      <c r="F35" s="76">
        <f t="shared" si="10"/>
        <v>48000</v>
      </c>
      <c r="G35" s="76">
        <f t="shared" si="10"/>
        <v>6700</v>
      </c>
      <c r="H35" s="76">
        <f t="shared" si="10"/>
        <v>0</v>
      </c>
      <c r="I35" s="76">
        <f t="shared" si="10"/>
        <v>0</v>
      </c>
      <c r="J35" s="76">
        <f t="shared" si="10"/>
        <v>0</v>
      </c>
      <c r="K35" s="76">
        <f t="shared" si="10"/>
        <v>0</v>
      </c>
      <c r="L35" s="76">
        <f t="shared" si="10"/>
        <v>0</v>
      </c>
      <c r="M35" s="76">
        <f t="shared" si="10"/>
        <v>0</v>
      </c>
    </row>
    <row r="36" spans="1:13" s="3" customFormat="1" ht="80.25" customHeight="1">
      <c r="A36" s="68"/>
      <c r="B36" s="68" t="s">
        <v>283</v>
      </c>
      <c r="C36" s="69" t="s">
        <v>284</v>
      </c>
      <c r="D36" s="77">
        <f>E36+M36</f>
        <v>54700</v>
      </c>
      <c r="E36" s="77">
        <f>F36+G36+H36+I36+J36+K36+L36</f>
        <v>54700</v>
      </c>
      <c r="F36" s="77">
        <v>48000</v>
      </c>
      <c r="G36" s="77">
        <v>6700</v>
      </c>
      <c r="H36" s="77"/>
      <c r="I36" s="77"/>
      <c r="J36" s="77"/>
      <c r="K36" s="77"/>
      <c r="L36" s="77"/>
      <c r="M36" s="77"/>
    </row>
    <row r="37" spans="1:13" s="47" customFormat="1" ht="25.5">
      <c r="A37" s="72" t="s">
        <v>285</v>
      </c>
      <c r="B37" s="72"/>
      <c r="C37" s="73" t="s">
        <v>286</v>
      </c>
      <c r="D37" s="76">
        <f>D38</f>
        <v>492100</v>
      </c>
      <c r="E37" s="76">
        <f aca="true" t="shared" si="11" ref="E37:M37">E38</f>
        <v>492100</v>
      </c>
      <c r="F37" s="76">
        <f t="shared" si="11"/>
        <v>0</v>
      </c>
      <c r="G37" s="76">
        <f t="shared" si="11"/>
        <v>0</v>
      </c>
      <c r="H37" s="76">
        <f t="shared" si="11"/>
        <v>0</v>
      </c>
      <c r="I37" s="76">
        <f t="shared" si="11"/>
        <v>0</v>
      </c>
      <c r="J37" s="76">
        <f t="shared" si="11"/>
        <v>0</v>
      </c>
      <c r="K37" s="76">
        <f t="shared" si="11"/>
        <v>0</v>
      </c>
      <c r="L37" s="76">
        <f t="shared" si="11"/>
        <v>492100</v>
      </c>
      <c r="M37" s="76">
        <f t="shared" si="11"/>
        <v>0</v>
      </c>
    </row>
    <row r="38" spans="1:13" s="3" customFormat="1" ht="66.75" customHeight="1">
      <c r="A38" s="68"/>
      <c r="B38" s="68" t="s">
        <v>287</v>
      </c>
      <c r="C38" s="69" t="s">
        <v>288</v>
      </c>
      <c r="D38" s="77">
        <f>E38+M38</f>
        <v>492100</v>
      </c>
      <c r="E38" s="77">
        <f>F38+G38+H38+I38+J38+K38+L38</f>
        <v>492100</v>
      </c>
      <c r="F38" s="77"/>
      <c r="G38" s="77"/>
      <c r="H38" s="77"/>
      <c r="I38" s="77"/>
      <c r="J38" s="77"/>
      <c r="K38" s="77"/>
      <c r="L38" s="77">
        <v>492100</v>
      </c>
      <c r="M38" s="77">
        <v>0</v>
      </c>
    </row>
    <row r="39" spans="1:13" s="47" customFormat="1" ht="12.75">
      <c r="A39" s="72" t="s">
        <v>220</v>
      </c>
      <c r="B39" s="72"/>
      <c r="C39" s="73" t="s">
        <v>221</v>
      </c>
      <c r="D39" s="76">
        <f>D40</f>
        <v>90000</v>
      </c>
      <c r="E39" s="76">
        <f>E40</f>
        <v>90000</v>
      </c>
      <c r="F39" s="76">
        <f aca="true" t="shared" si="12" ref="F39:M39">F40</f>
        <v>0</v>
      </c>
      <c r="G39" s="76">
        <f t="shared" si="12"/>
        <v>90000</v>
      </c>
      <c r="H39" s="76">
        <f t="shared" si="12"/>
        <v>0</v>
      </c>
      <c r="I39" s="76">
        <f t="shared" si="12"/>
        <v>0</v>
      </c>
      <c r="J39" s="76">
        <f t="shared" si="12"/>
        <v>0</v>
      </c>
      <c r="K39" s="76">
        <f t="shared" si="12"/>
        <v>0</v>
      </c>
      <c r="L39" s="76">
        <f t="shared" si="12"/>
        <v>0</v>
      </c>
      <c r="M39" s="76">
        <f t="shared" si="12"/>
        <v>0</v>
      </c>
    </row>
    <row r="40" spans="1:13" s="3" customFormat="1" ht="30.75" customHeight="1">
      <c r="A40" s="68"/>
      <c r="B40" s="68" t="s">
        <v>289</v>
      </c>
      <c r="C40" s="69" t="s">
        <v>290</v>
      </c>
      <c r="D40" s="77">
        <f>E40+M40</f>
        <v>90000</v>
      </c>
      <c r="E40" s="77">
        <f>F40+G40+H40+I40+J40+K40+L40</f>
        <v>90000</v>
      </c>
      <c r="F40" s="77"/>
      <c r="G40" s="77">
        <v>90000</v>
      </c>
      <c r="H40" s="77"/>
      <c r="I40" s="77"/>
      <c r="J40" s="77"/>
      <c r="K40" s="77"/>
      <c r="L40" s="77"/>
      <c r="M40" s="77"/>
    </row>
    <row r="41" spans="1:13" s="47" customFormat="1" ht="25.5">
      <c r="A41" s="72" t="s">
        <v>291</v>
      </c>
      <c r="B41" s="72"/>
      <c r="C41" s="73" t="s">
        <v>292</v>
      </c>
      <c r="D41" s="76">
        <f>D42+D43+D44+D45+D46+D47+D48+D49+D50</f>
        <v>6807830</v>
      </c>
      <c r="E41" s="76">
        <f aca="true" t="shared" si="13" ref="E41:M41">E42+E43+E44+E45+E46+E47+E48+E49+E50</f>
        <v>6118830</v>
      </c>
      <c r="F41" s="76">
        <f t="shared" si="13"/>
        <v>4376980</v>
      </c>
      <c r="G41" s="76">
        <f t="shared" si="13"/>
        <v>1425600</v>
      </c>
      <c r="H41" s="76">
        <f t="shared" si="13"/>
        <v>68240</v>
      </c>
      <c r="I41" s="76">
        <f t="shared" si="13"/>
        <v>248010</v>
      </c>
      <c r="J41" s="76">
        <f t="shared" si="13"/>
        <v>0</v>
      </c>
      <c r="K41" s="76">
        <f t="shared" si="13"/>
        <v>0</v>
      </c>
      <c r="L41" s="76">
        <f t="shared" si="13"/>
        <v>0</v>
      </c>
      <c r="M41" s="76">
        <f t="shared" si="13"/>
        <v>689000</v>
      </c>
    </row>
    <row r="42" spans="1:13" s="3" customFormat="1" ht="12.75">
      <c r="A42" s="68"/>
      <c r="B42" s="68" t="s">
        <v>293</v>
      </c>
      <c r="C42" s="69" t="s">
        <v>294</v>
      </c>
      <c r="D42" s="77">
        <f>E42+M42</f>
        <v>3657340</v>
      </c>
      <c r="E42" s="77">
        <f>F42+G42+H42+I42+J42+K42+L42</f>
        <v>3278340</v>
      </c>
      <c r="F42" s="77">
        <v>2465000</v>
      </c>
      <c r="G42" s="77">
        <v>674230</v>
      </c>
      <c r="H42" s="77"/>
      <c r="I42" s="77">
        <v>139110</v>
      </c>
      <c r="J42" s="77"/>
      <c r="K42" s="77"/>
      <c r="L42" s="77">
        <v>0</v>
      </c>
      <c r="M42" s="77">
        <v>379000</v>
      </c>
    </row>
    <row r="43" spans="1:13" s="3" customFormat="1" ht="51">
      <c r="A43" s="68"/>
      <c r="B43" s="68" t="s">
        <v>295</v>
      </c>
      <c r="C43" s="69" t="s">
        <v>296</v>
      </c>
      <c r="D43" s="77">
        <f aca="true" t="shared" si="14" ref="D43:D50">E43+M43</f>
        <v>281090</v>
      </c>
      <c r="E43" s="77">
        <f aca="true" t="shared" si="15" ref="E43:E50">F43+G43+H43+I43+J43+K43+L43</f>
        <v>281090</v>
      </c>
      <c r="F43" s="77">
        <v>204500</v>
      </c>
      <c r="G43" s="77">
        <v>59390</v>
      </c>
      <c r="H43" s="77"/>
      <c r="I43" s="77">
        <v>17200</v>
      </c>
      <c r="J43" s="77"/>
      <c r="K43" s="77"/>
      <c r="L43" s="77"/>
      <c r="M43" s="77"/>
    </row>
    <row r="44" spans="1:13" s="3" customFormat="1" ht="21.75" customHeight="1">
      <c r="A44" s="68" t="s">
        <v>297</v>
      </c>
      <c r="B44" s="68" t="s">
        <v>298</v>
      </c>
      <c r="C44" s="69" t="s">
        <v>299</v>
      </c>
      <c r="D44" s="77">
        <f t="shared" si="14"/>
        <v>476470</v>
      </c>
      <c r="E44" s="77">
        <f t="shared" si="15"/>
        <v>226470</v>
      </c>
      <c r="F44" s="77">
        <v>171400</v>
      </c>
      <c r="G44" s="77">
        <v>49420</v>
      </c>
      <c r="H44" s="77"/>
      <c r="I44" s="77">
        <v>5650</v>
      </c>
      <c r="J44" s="77"/>
      <c r="K44" s="77"/>
      <c r="L44" s="77">
        <v>0</v>
      </c>
      <c r="M44" s="77">
        <v>250000</v>
      </c>
    </row>
    <row r="45" spans="1:13" s="3" customFormat="1" ht="20.25" customHeight="1">
      <c r="A45" s="68"/>
      <c r="B45" s="68" t="s">
        <v>300</v>
      </c>
      <c r="C45" s="69" t="s">
        <v>301</v>
      </c>
      <c r="D45" s="77">
        <f t="shared" si="14"/>
        <v>1752500</v>
      </c>
      <c r="E45" s="77">
        <f t="shared" si="15"/>
        <v>1692500</v>
      </c>
      <c r="F45" s="77">
        <v>1289600</v>
      </c>
      <c r="G45" s="77">
        <v>322450</v>
      </c>
      <c r="H45" s="77"/>
      <c r="I45" s="77">
        <v>80450</v>
      </c>
      <c r="J45" s="77"/>
      <c r="K45" s="77"/>
      <c r="L45" s="77">
        <v>0</v>
      </c>
      <c r="M45" s="77">
        <v>60000</v>
      </c>
    </row>
    <row r="46" spans="1:13" s="3" customFormat="1" ht="25.5">
      <c r="A46" s="68"/>
      <c r="B46" s="68" t="s">
        <v>302</v>
      </c>
      <c r="C46" s="69" t="s">
        <v>303</v>
      </c>
      <c r="D46" s="77">
        <f t="shared" si="14"/>
        <v>307250</v>
      </c>
      <c r="E46" s="77">
        <f t="shared" si="15"/>
        <v>307250</v>
      </c>
      <c r="F46" s="77">
        <v>51640</v>
      </c>
      <c r="G46" s="77">
        <v>187070</v>
      </c>
      <c r="H46" s="77">
        <v>68240</v>
      </c>
      <c r="I46" s="77">
        <v>300</v>
      </c>
      <c r="J46" s="77"/>
      <c r="K46" s="77"/>
      <c r="L46" s="77"/>
      <c r="M46" s="77"/>
    </row>
    <row r="47" spans="1:13" s="3" customFormat="1" ht="38.25" customHeight="1">
      <c r="A47" s="68"/>
      <c r="B47" s="68" t="s">
        <v>304</v>
      </c>
      <c r="C47" s="69" t="s">
        <v>305</v>
      </c>
      <c r="D47" s="77">
        <f t="shared" si="14"/>
        <v>97620</v>
      </c>
      <c r="E47" s="77">
        <f t="shared" si="15"/>
        <v>97620</v>
      </c>
      <c r="F47" s="77">
        <v>83610</v>
      </c>
      <c r="G47" s="77">
        <v>11160</v>
      </c>
      <c r="H47" s="77"/>
      <c r="I47" s="77">
        <v>2850</v>
      </c>
      <c r="J47" s="77"/>
      <c r="K47" s="77"/>
      <c r="L47" s="77"/>
      <c r="M47" s="77"/>
    </row>
    <row r="48" spans="1:13" s="3" customFormat="1" ht="38.25">
      <c r="A48" s="68"/>
      <c r="B48" s="68" t="s">
        <v>306</v>
      </c>
      <c r="C48" s="69" t="s">
        <v>307</v>
      </c>
      <c r="D48" s="77">
        <f t="shared" si="14"/>
        <v>29330</v>
      </c>
      <c r="E48" s="77">
        <f t="shared" si="15"/>
        <v>29330</v>
      </c>
      <c r="F48" s="77"/>
      <c r="G48" s="77">
        <v>29330</v>
      </c>
      <c r="H48" s="77"/>
      <c r="I48" s="77"/>
      <c r="J48" s="77"/>
      <c r="K48" s="77"/>
      <c r="L48" s="77"/>
      <c r="M48" s="77"/>
    </row>
    <row r="49" spans="1:13" s="3" customFormat="1" ht="12.75">
      <c r="A49" s="68"/>
      <c r="B49" s="68" t="s">
        <v>308</v>
      </c>
      <c r="C49" s="69" t="s">
        <v>309</v>
      </c>
      <c r="D49" s="77">
        <f t="shared" si="14"/>
        <v>160370</v>
      </c>
      <c r="E49" s="77">
        <f t="shared" si="15"/>
        <v>160370</v>
      </c>
      <c r="F49" s="77">
        <v>110330</v>
      </c>
      <c r="G49" s="77">
        <v>47590</v>
      </c>
      <c r="H49" s="77"/>
      <c r="I49" s="77">
        <v>2450</v>
      </c>
      <c r="J49" s="77"/>
      <c r="K49" s="77"/>
      <c r="L49" s="77"/>
      <c r="M49" s="77"/>
    </row>
    <row r="50" spans="1:13" s="3" customFormat="1" ht="27.75" customHeight="1">
      <c r="A50" s="68"/>
      <c r="B50" s="68" t="s">
        <v>310</v>
      </c>
      <c r="C50" s="69" t="s">
        <v>122</v>
      </c>
      <c r="D50" s="77">
        <f t="shared" si="14"/>
        <v>45860</v>
      </c>
      <c r="E50" s="77">
        <f t="shared" si="15"/>
        <v>45860</v>
      </c>
      <c r="F50" s="77">
        <v>900</v>
      </c>
      <c r="G50" s="77">
        <v>44960</v>
      </c>
      <c r="H50" s="77"/>
      <c r="I50" s="77"/>
      <c r="J50" s="77"/>
      <c r="K50" s="77"/>
      <c r="L50" s="77"/>
      <c r="M50" s="77"/>
    </row>
    <row r="51" spans="1:13" s="47" customFormat="1" ht="12.75">
      <c r="A51" s="72" t="s">
        <v>311</v>
      </c>
      <c r="B51" s="72"/>
      <c r="C51" s="73" t="s">
        <v>312</v>
      </c>
      <c r="D51" s="76">
        <f>D52+D53</f>
        <v>84000</v>
      </c>
      <c r="E51" s="76">
        <f aca="true" t="shared" si="16" ref="E51:M51">E52+E53</f>
        <v>84000</v>
      </c>
      <c r="F51" s="76">
        <f t="shared" si="16"/>
        <v>10000</v>
      </c>
      <c r="G51" s="76">
        <f t="shared" si="16"/>
        <v>41000</v>
      </c>
      <c r="H51" s="76">
        <f t="shared" si="16"/>
        <v>33000</v>
      </c>
      <c r="I51" s="76">
        <f t="shared" si="16"/>
        <v>0</v>
      </c>
      <c r="J51" s="76">
        <f t="shared" si="16"/>
        <v>0</v>
      </c>
      <c r="K51" s="76">
        <f t="shared" si="16"/>
        <v>0</v>
      </c>
      <c r="L51" s="76">
        <f t="shared" si="16"/>
        <v>0</v>
      </c>
      <c r="M51" s="76">
        <f t="shared" si="16"/>
        <v>0</v>
      </c>
    </row>
    <row r="52" spans="1:13" s="3" customFormat="1" ht="27" customHeight="1">
      <c r="A52" s="68"/>
      <c r="B52" s="68" t="s">
        <v>313</v>
      </c>
      <c r="C52" s="69" t="s">
        <v>314</v>
      </c>
      <c r="D52" s="77">
        <f>E52+M52</f>
        <v>4000</v>
      </c>
      <c r="E52" s="77">
        <f>F52+G52+H52+I52+J52+K52+L52</f>
        <v>4000</v>
      </c>
      <c r="F52" s="77"/>
      <c r="G52" s="77">
        <v>4000</v>
      </c>
      <c r="H52" s="77"/>
      <c r="I52" s="77"/>
      <c r="J52" s="77"/>
      <c r="K52" s="77"/>
      <c r="L52" s="77"/>
      <c r="M52" s="77"/>
    </row>
    <row r="53" spans="1:13" s="3" customFormat="1" ht="25.5">
      <c r="A53" s="68"/>
      <c r="B53" s="68" t="s">
        <v>315</v>
      </c>
      <c r="C53" s="69" t="s">
        <v>316</v>
      </c>
      <c r="D53" s="77">
        <f>E53+M53</f>
        <v>80000</v>
      </c>
      <c r="E53" s="77">
        <f>F53+G53+H53+I53+J53+K53+L53</f>
        <v>80000</v>
      </c>
      <c r="F53" s="77">
        <v>10000</v>
      </c>
      <c r="G53" s="77">
        <v>37000</v>
      </c>
      <c r="H53" s="77">
        <v>33000</v>
      </c>
      <c r="I53" s="77"/>
      <c r="J53" s="77"/>
      <c r="K53" s="77"/>
      <c r="L53" s="77"/>
      <c r="M53" s="77"/>
    </row>
    <row r="54" spans="1:13" s="47" customFormat="1" ht="12.75">
      <c r="A54" s="72" t="s">
        <v>232</v>
      </c>
      <c r="B54" s="72"/>
      <c r="C54" s="73" t="s">
        <v>233</v>
      </c>
      <c r="D54" s="76">
        <f>D55+D56+D57+D58+D59+D60+D61+D62</f>
        <v>2839690</v>
      </c>
      <c r="E54" s="76">
        <f aca="true" t="shared" si="17" ref="E54:M54">E55+E56+E57+E58+E59+E60+E61+E62</f>
        <v>2839690</v>
      </c>
      <c r="F54" s="76">
        <f t="shared" si="17"/>
        <v>316320</v>
      </c>
      <c r="G54" s="76">
        <f t="shared" si="17"/>
        <v>215430</v>
      </c>
      <c r="H54" s="76">
        <f t="shared" si="17"/>
        <v>0</v>
      </c>
      <c r="I54" s="76">
        <f t="shared" si="17"/>
        <v>2307940</v>
      </c>
      <c r="J54" s="76">
        <f t="shared" si="17"/>
        <v>0</v>
      </c>
      <c r="K54" s="76">
        <f t="shared" si="17"/>
        <v>0</v>
      </c>
      <c r="L54" s="76">
        <f t="shared" si="17"/>
        <v>0</v>
      </c>
      <c r="M54" s="76">
        <f t="shared" si="17"/>
        <v>0</v>
      </c>
    </row>
    <row r="55" spans="1:13" s="3" customFormat="1" ht="25.5">
      <c r="A55" s="68"/>
      <c r="B55" s="68" t="s">
        <v>349</v>
      </c>
      <c r="C55" s="74" t="s">
        <v>350</v>
      </c>
      <c r="D55" s="77">
        <f>E55+M55</f>
        <v>120000</v>
      </c>
      <c r="E55" s="77">
        <f>F55+G55+H55+I55+J55+K55+L55</f>
        <v>120000</v>
      </c>
      <c r="F55" s="77"/>
      <c r="G55" s="77">
        <v>120000</v>
      </c>
      <c r="H55" s="77"/>
      <c r="I55" s="77"/>
      <c r="J55" s="77"/>
      <c r="K55" s="77"/>
      <c r="L55" s="77"/>
      <c r="M55" s="77"/>
    </row>
    <row r="56" spans="1:13" s="3" customFormat="1" ht="156.75" customHeight="1">
      <c r="A56" s="68"/>
      <c r="B56" s="68" t="s">
        <v>234</v>
      </c>
      <c r="C56" s="69" t="s">
        <v>397</v>
      </c>
      <c r="D56" s="77">
        <f aca="true" t="shared" si="18" ref="D56:D62">E56+M56</f>
        <v>1740000</v>
      </c>
      <c r="E56" s="77">
        <f aca="true" t="shared" si="19" ref="E56:E62">F56+G56+H56+I56+J56+K56+L56</f>
        <v>1740000</v>
      </c>
      <c r="F56" s="77">
        <v>48220</v>
      </c>
      <c r="G56" s="77">
        <v>23980</v>
      </c>
      <c r="H56" s="77"/>
      <c r="I56" s="77">
        <v>1667800</v>
      </c>
      <c r="J56" s="77"/>
      <c r="K56" s="77"/>
      <c r="L56" s="77"/>
      <c r="M56" s="77"/>
    </row>
    <row r="57" spans="1:13" s="3" customFormat="1" ht="246" customHeight="1">
      <c r="A57" s="68"/>
      <c r="B57" s="68" t="s">
        <v>235</v>
      </c>
      <c r="C57" s="69" t="s">
        <v>317</v>
      </c>
      <c r="D57" s="77">
        <f t="shared" si="18"/>
        <v>18000</v>
      </c>
      <c r="E57" s="77">
        <f t="shared" si="19"/>
        <v>18000</v>
      </c>
      <c r="F57" s="77"/>
      <c r="G57" s="77">
        <v>18000</v>
      </c>
      <c r="H57" s="77"/>
      <c r="I57" s="77"/>
      <c r="J57" s="77"/>
      <c r="K57" s="77"/>
      <c r="L57" s="77"/>
      <c r="M57" s="77"/>
    </row>
    <row r="58" spans="1:13" s="3" customFormat="1" ht="78" customHeight="1">
      <c r="A58" s="68"/>
      <c r="B58" s="68" t="s">
        <v>237</v>
      </c>
      <c r="C58" s="69" t="s">
        <v>318</v>
      </c>
      <c r="D58" s="77">
        <f t="shared" si="18"/>
        <v>295000</v>
      </c>
      <c r="E58" s="77">
        <f t="shared" si="19"/>
        <v>295000</v>
      </c>
      <c r="F58" s="77"/>
      <c r="G58" s="77">
        <v>5000</v>
      </c>
      <c r="H58" s="77"/>
      <c r="I58" s="77">
        <v>290000</v>
      </c>
      <c r="J58" s="77"/>
      <c r="K58" s="77"/>
      <c r="L58" s="77"/>
      <c r="M58" s="77"/>
    </row>
    <row r="59" spans="1:13" s="3" customFormat="1" ht="27" customHeight="1">
      <c r="A59" s="68"/>
      <c r="B59" s="68" t="s">
        <v>319</v>
      </c>
      <c r="C59" s="69" t="s">
        <v>320</v>
      </c>
      <c r="D59" s="77">
        <f t="shared" si="18"/>
        <v>130000</v>
      </c>
      <c r="E59" s="77">
        <f t="shared" si="19"/>
        <v>130000</v>
      </c>
      <c r="F59" s="77"/>
      <c r="G59" s="77"/>
      <c r="H59" s="77"/>
      <c r="I59" s="77">
        <v>130000</v>
      </c>
      <c r="J59" s="77"/>
      <c r="K59" s="77"/>
      <c r="L59" s="77"/>
      <c r="M59" s="77"/>
    </row>
    <row r="60" spans="1:13" s="3" customFormat="1" ht="25.5" customHeight="1">
      <c r="A60" s="68"/>
      <c r="B60" s="68" t="s">
        <v>254</v>
      </c>
      <c r="C60" s="69" t="s">
        <v>255</v>
      </c>
      <c r="D60" s="77">
        <f t="shared" si="18"/>
        <v>112000</v>
      </c>
      <c r="E60" s="77">
        <f t="shared" si="19"/>
        <v>112000</v>
      </c>
      <c r="F60" s="77"/>
      <c r="G60" s="77"/>
      <c r="H60" s="77"/>
      <c r="I60" s="77">
        <v>112000</v>
      </c>
      <c r="J60" s="77"/>
      <c r="K60" s="77"/>
      <c r="L60" s="77"/>
      <c r="M60" s="77"/>
    </row>
    <row r="61" spans="1:13" s="3" customFormat="1" ht="25.5">
      <c r="A61" s="68"/>
      <c r="B61" s="68" t="s">
        <v>239</v>
      </c>
      <c r="C61" s="69" t="s">
        <v>240</v>
      </c>
      <c r="D61" s="77">
        <f t="shared" si="18"/>
        <v>318170</v>
      </c>
      <c r="E61" s="77">
        <f t="shared" si="19"/>
        <v>318170</v>
      </c>
      <c r="F61" s="77">
        <v>268100</v>
      </c>
      <c r="G61" s="77">
        <v>48450</v>
      </c>
      <c r="H61" s="77"/>
      <c r="I61" s="77">
        <v>1620</v>
      </c>
      <c r="J61" s="77"/>
      <c r="K61" s="77"/>
      <c r="L61" s="77"/>
      <c r="M61" s="77"/>
    </row>
    <row r="62" spans="1:13" s="3" customFormat="1" ht="30" customHeight="1">
      <c r="A62" s="68"/>
      <c r="B62" s="68" t="s">
        <v>321</v>
      </c>
      <c r="C62" s="69" t="s">
        <v>322</v>
      </c>
      <c r="D62" s="77">
        <f t="shared" si="18"/>
        <v>106520</v>
      </c>
      <c r="E62" s="77">
        <f t="shared" si="19"/>
        <v>106520</v>
      </c>
      <c r="F62" s="77"/>
      <c r="G62" s="77"/>
      <c r="H62" s="77"/>
      <c r="I62" s="77">
        <v>106520</v>
      </c>
      <c r="J62" s="77"/>
      <c r="K62" s="77"/>
      <c r="L62" s="77"/>
      <c r="M62" s="77"/>
    </row>
    <row r="63" spans="1:13" s="47" customFormat="1" ht="65.25" customHeight="1">
      <c r="A63" s="72" t="s">
        <v>241</v>
      </c>
      <c r="B63" s="72"/>
      <c r="C63" s="73" t="s">
        <v>323</v>
      </c>
      <c r="D63" s="76">
        <f>D64</f>
        <v>86064.43</v>
      </c>
      <c r="E63" s="76">
        <f aca="true" t="shared" si="20" ref="E63:M63">E64</f>
        <v>86064.43</v>
      </c>
      <c r="F63" s="76">
        <f t="shared" si="20"/>
        <v>0</v>
      </c>
      <c r="G63" s="76">
        <f t="shared" si="20"/>
        <v>0</v>
      </c>
      <c r="H63" s="76">
        <f t="shared" si="20"/>
        <v>0</v>
      </c>
      <c r="I63" s="76">
        <f t="shared" si="20"/>
        <v>0</v>
      </c>
      <c r="J63" s="76">
        <f t="shared" si="20"/>
        <v>86064.43</v>
      </c>
      <c r="K63" s="76">
        <f t="shared" si="20"/>
        <v>0</v>
      </c>
      <c r="L63" s="76">
        <f t="shared" si="20"/>
        <v>0</v>
      </c>
      <c r="M63" s="76">
        <f t="shared" si="20"/>
        <v>0</v>
      </c>
    </row>
    <row r="64" spans="1:13" s="3" customFormat="1" ht="25.5">
      <c r="A64" s="68"/>
      <c r="B64" s="68" t="s">
        <v>243</v>
      </c>
      <c r="C64" s="69" t="s">
        <v>122</v>
      </c>
      <c r="D64" s="77">
        <f>E64+M64</f>
        <v>86064.43</v>
      </c>
      <c r="E64" s="77">
        <f>F64+G64+H64+I64+J64+K64+L64</f>
        <v>86064.43</v>
      </c>
      <c r="F64" s="77">
        <v>0</v>
      </c>
      <c r="G64" s="77">
        <v>0</v>
      </c>
      <c r="H64" s="77">
        <v>0</v>
      </c>
      <c r="I64" s="77">
        <v>0</v>
      </c>
      <c r="J64" s="77">
        <v>86064.43</v>
      </c>
      <c r="K64" s="77"/>
      <c r="L64" s="77"/>
      <c r="M64" s="77"/>
    </row>
    <row r="65" spans="1:13" s="47" customFormat="1" ht="43.5" customHeight="1">
      <c r="A65" s="72" t="s">
        <v>324</v>
      </c>
      <c r="B65" s="72"/>
      <c r="C65" s="73" t="s">
        <v>325</v>
      </c>
      <c r="D65" s="76">
        <f>D66+D67</f>
        <v>136780</v>
      </c>
      <c r="E65" s="76">
        <f aca="true" t="shared" si="21" ref="E65:M65">E66+E67</f>
        <v>136780</v>
      </c>
      <c r="F65" s="76">
        <f t="shared" si="21"/>
        <v>112190</v>
      </c>
      <c r="G65" s="76">
        <f t="shared" si="21"/>
        <v>16990</v>
      </c>
      <c r="H65" s="76">
        <f t="shared" si="21"/>
        <v>0</v>
      </c>
      <c r="I65" s="76">
        <f t="shared" si="21"/>
        <v>7600</v>
      </c>
      <c r="J65" s="76">
        <f t="shared" si="21"/>
        <v>0</v>
      </c>
      <c r="K65" s="76">
        <f t="shared" si="21"/>
        <v>0</v>
      </c>
      <c r="L65" s="76">
        <f t="shared" si="21"/>
        <v>0</v>
      </c>
      <c r="M65" s="76">
        <f t="shared" si="21"/>
        <v>0</v>
      </c>
    </row>
    <row r="66" spans="1:13" s="3" customFormat="1" ht="12.75">
      <c r="A66" s="68"/>
      <c r="B66" s="68" t="s">
        <v>326</v>
      </c>
      <c r="C66" s="69" t="s">
        <v>327</v>
      </c>
      <c r="D66" s="77">
        <f>E66+M66</f>
        <v>135700</v>
      </c>
      <c r="E66" s="77">
        <f>F66+G66+H66+I66+J66+K66+L66</f>
        <v>135700</v>
      </c>
      <c r="F66" s="77">
        <v>112190</v>
      </c>
      <c r="G66" s="77">
        <v>15910</v>
      </c>
      <c r="H66" s="77"/>
      <c r="I66" s="77">
        <v>7600</v>
      </c>
      <c r="J66" s="77"/>
      <c r="K66" s="77"/>
      <c r="L66" s="77"/>
      <c r="M66" s="77"/>
    </row>
    <row r="67" spans="1:13" s="3" customFormat="1" ht="38.25">
      <c r="A67" s="68"/>
      <c r="B67" s="68" t="s">
        <v>328</v>
      </c>
      <c r="C67" s="69" t="s">
        <v>307</v>
      </c>
      <c r="D67" s="77">
        <f>E67+M67</f>
        <v>1080</v>
      </c>
      <c r="E67" s="77">
        <f>F67+G67+H67+I67+J67+K67+L67</f>
        <v>1080</v>
      </c>
      <c r="F67" s="77"/>
      <c r="G67" s="77">
        <v>1080</v>
      </c>
      <c r="H67" s="77"/>
      <c r="I67" s="77"/>
      <c r="J67" s="77"/>
      <c r="K67" s="77"/>
      <c r="L67" s="77"/>
      <c r="M67" s="77"/>
    </row>
    <row r="68" spans="1:13" s="47" customFormat="1" ht="51">
      <c r="A68" s="72" t="s">
        <v>247</v>
      </c>
      <c r="B68" s="72"/>
      <c r="C68" s="73" t="s">
        <v>248</v>
      </c>
      <c r="D68" s="76">
        <f>D69+D70+D71+D72+D73+D74+D75</f>
        <v>5042700</v>
      </c>
      <c r="E68" s="76">
        <f aca="true" t="shared" si="22" ref="E68:M68">E69+E70+E71+E72+E73+E74+E75</f>
        <v>1179300</v>
      </c>
      <c r="F68" s="76">
        <f t="shared" si="22"/>
        <v>411300</v>
      </c>
      <c r="G68" s="76">
        <f t="shared" si="22"/>
        <v>757200</v>
      </c>
      <c r="H68" s="76">
        <f t="shared" si="22"/>
        <v>0</v>
      </c>
      <c r="I68" s="76">
        <f t="shared" si="22"/>
        <v>10800</v>
      </c>
      <c r="J68" s="76">
        <f t="shared" si="22"/>
        <v>0</v>
      </c>
      <c r="K68" s="76">
        <f t="shared" si="22"/>
        <v>0</v>
      </c>
      <c r="L68" s="76">
        <f t="shared" si="22"/>
        <v>0</v>
      </c>
      <c r="M68" s="76">
        <f t="shared" si="22"/>
        <v>3863400</v>
      </c>
    </row>
    <row r="69" spans="1:13" s="3" customFormat="1" ht="39.75" customHeight="1">
      <c r="A69" s="68"/>
      <c r="B69" s="68" t="s">
        <v>329</v>
      </c>
      <c r="C69" s="74" t="s">
        <v>330</v>
      </c>
      <c r="D69" s="77">
        <f aca="true" t="shared" si="23" ref="D69:D75">E69+M69</f>
        <v>3483400</v>
      </c>
      <c r="E69" s="77">
        <f aca="true" t="shared" si="24" ref="E69:E75">F69+G69+H69+I69+J69+K69+L69</f>
        <v>20000</v>
      </c>
      <c r="F69" s="77"/>
      <c r="G69" s="77">
        <v>20000</v>
      </c>
      <c r="H69" s="77"/>
      <c r="I69" s="77"/>
      <c r="J69" s="77"/>
      <c r="K69" s="77"/>
      <c r="L69" s="77"/>
      <c r="M69" s="77">
        <v>3463400</v>
      </c>
    </row>
    <row r="70" spans="1:13" s="3" customFormat="1" ht="24" customHeight="1">
      <c r="A70" s="68"/>
      <c r="B70" s="68" t="s">
        <v>331</v>
      </c>
      <c r="C70" s="69" t="s">
        <v>332</v>
      </c>
      <c r="D70" s="77">
        <f t="shared" si="23"/>
        <v>111000</v>
      </c>
      <c r="E70" s="77">
        <f t="shared" si="24"/>
        <v>61000</v>
      </c>
      <c r="F70" s="77"/>
      <c r="G70" s="77">
        <v>61000</v>
      </c>
      <c r="H70" s="77"/>
      <c r="I70" s="77"/>
      <c r="J70" s="77"/>
      <c r="K70" s="77"/>
      <c r="L70" s="77"/>
      <c r="M70" s="77">
        <v>50000</v>
      </c>
    </row>
    <row r="71" spans="1:13" s="3" customFormat="1" ht="25.5">
      <c r="A71" s="68"/>
      <c r="B71" s="68" t="s">
        <v>333</v>
      </c>
      <c r="C71" s="69" t="s">
        <v>334</v>
      </c>
      <c r="D71" s="77">
        <f t="shared" si="23"/>
        <v>205000</v>
      </c>
      <c r="E71" s="77">
        <f t="shared" si="24"/>
        <v>205000</v>
      </c>
      <c r="F71" s="77"/>
      <c r="G71" s="77">
        <v>205000</v>
      </c>
      <c r="H71" s="77"/>
      <c r="I71" s="77"/>
      <c r="J71" s="77"/>
      <c r="K71" s="77"/>
      <c r="L71" s="77"/>
      <c r="M71" s="77"/>
    </row>
    <row r="72" spans="1:13" s="3" customFormat="1" ht="52.5" customHeight="1">
      <c r="A72" s="68"/>
      <c r="B72" s="68" t="s">
        <v>335</v>
      </c>
      <c r="C72" s="69" t="s">
        <v>336</v>
      </c>
      <c r="D72" s="77">
        <f t="shared" si="23"/>
        <v>40000</v>
      </c>
      <c r="E72" s="77">
        <f t="shared" si="24"/>
        <v>40000</v>
      </c>
      <c r="F72" s="77"/>
      <c r="G72" s="77">
        <v>40000</v>
      </c>
      <c r="H72" s="77"/>
      <c r="I72" s="77"/>
      <c r="J72" s="77"/>
      <c r="K72" s="77"/>
      <c r="L72" s="77"/>
      <c r="M72" s="77"/>
    </row>
    <row r="73" spans="1:13" s="3" customFormat="1" ht="30" customHeight="1">
      <c r="A73" s="68"/>
      <c r="B73" s="68" t="s">
        <v>249</v>
      </c>
      <c r="C73" s="69" t="s">
        <v>250</v>
      </c>
      <c r="D73" s="77">
        <f t="shared" si="23"/>
        <v>239800</v>
      </c>
      <c r="E73" s="77">
        <f t="shared" si="24"/>
        <v>239800</v>
      </c>
      <c r="F73" s="77">
        <v>166300</v>
      </c>
      <c r="G73" s="77">
        <v>70700</v>
      </c>
      <c r="H73" s="77"/>
      <c r="I73" s="77">
        <v>2800</v>
      </c>
      <c r="J73" s="77"/>
      <c r="K73" s="77"/>
      <c r="L73" s="77"/>
      <c r="M73" s="77"/>
    </row>
    <row r="74" spans="1:13" s="3" customFormat="1" ht="25.5">
      <c r="A74" s="68"/>
      <c r="B74" s="68" t="s">
        <v>337</v>
      </c>
      <c r="C74" s="69" t="s">
        <v>338</v>
      </c>
      <c r="D74" s="77">
        <f t="shared" si="23"/>
        <v>410500</v>
      </c>
      <c r="E74" s="77">
        <f t="shared" si="24"/>
        <v>260500</v>
      </c>
      <c r="F74" s="77"/>
      <c r="G74" s="77">
        <v>260500</v>
      </c>
      <c r="H74" s="77"/>
      <c r="I74" s="77"/>
      <c r="J74" s="77"/>
      <c r="K74" s="77"/>
      <c r="L74" s="77"/>
      <c r="M74" s="77">
        <v>150000</v>
      </c>
    </row>
    <row r="75" spans="1:13" s="3" customFormat="1" ht="27" customHeight="1">
      <c r="A75" s="68"/>
      <c r="B75" s="68" t="s">
        <v>339</v>
      </c>
      <c r="C75" s="69" t="s">
        <v>322</v>
      </c>
      <c r="D75" s="77">
        <f t="shared" si="23"/>
        <v>553000</v>
      </c>
      <c r="E75" s="77">
        <f t="shared" si="24"/>
        <v>353000</v>
      </c>
      <c r="F75" s="77">
        <v>245000</v>
      </c>
      <c r="G75" s="77">
        <v>100000</v>
      </c>
      <c r="H75" s="77"/>
      <c r="I75" s="77">
        <v>8000</v>
      </c>
      <c r="J75" s="77"/>
      <c r="K75" s="77"/>
      <c r="L75" s="77"/>
      <c r="M75" s="77">
        <v>200000</v>
      </c>
    </row>
    <row r="76" spans="1:13" s="47" customFormat="1" ht="38.25">
      <c r="A76" s="72" t="s">
        <v>340</v>
      </c>
      <c r="B76" s="72"/>
      <c r="C76" s="73" t="s">
        <v>341</v>
      </c>
      <c r="D76" s="76">
        <f>D77+D78+D79</f>
        <v>874200</v>
      </c>
      <c r="E76" s="76">
        <f aca="true" t="shared" si="25" ref="E76:M76">E77+E78+E79</f>
        <v>154200</v>
      </c>
      <c r="F76" s="76">
        <f t="shared" si="25"/>
        <v>0</v>
      </c>
      <c r="G76" s="76">
        <f t="shared" si="25"/>
        <v>1000</v>
      </c>
      <c r="H76" s="76">
        <f t="shared" si="25"/>
        <v>153200</v>
      </c>
      <c r="I76" s="76">
        <f t="shared" si="25"/>
        <v>0</v>
      </c>
      <c r="J76" s="76">
        <f t="shared" si="25"/>
        <v>0</v>
      </c>
      <c r="K76" s="76">
        <f t="shared" si="25"/>
        <v>0</v>
      </c>
      <c r="L76" s="76">
        <f t="shared" si="25"/>
        <v>0</v>
      </c>
      <c r="M76" s="76">
        <f t="shared" si="25"/>
        <v>720000</v>
      </c>
    </row>
    <row r="77" spans="1:13" s="3" customFormat="1" ht="50.25" customHeight="1">
      <c r="A77" s="68"/>
      <c r="B77" s="68" t="s">
        <v>375</v>
      </c>
      <c r="C77" s="74" t="s">
        <v>376</v>
      </c>
      <c r="D77" s="77">
        <f>E77+M77</f>
        <v>620000</v>
      </c>
      <c r="E77" s="77">
        <f>F77+G77+H77+I77+J77+K77+L77</f>
        <v>0</v>
      </c>
      <c r="F77" s="77"/>
      <c r="G77" s="77"/>
      <c r="H77" s="77"/>
      <c r="I77" s="77"/>
      <c r="J77" s="77"/>
      <c r="K77" s="77"/>
      <c r="L77" s="77"/>
      <c r="M77" s="77">
        <v>620000</v>
      </c>
    </row>
    <row r="78" spans="1:13" s="3" customFormat="1" ht="22.5" customHeight="1">
      <c r="A78" s="68"/>
      <c r="B78" s="68" t="s">
        <v>342</v>
      </c>
      <c r="C78" s="75" t="s">
        <v>343</v>
      </c>
      <c r="D78" s="77">
        <f>E78+M78</f>
        <v>253200</v>
      </c>
      <c r="E78" s="77">
        <f>F78+G78+H78+I78+J78+K78+L78</f>
        <v>153200</v>
      </c>
      <c r="F78" s="77"/>
      <c r="G78" s="77"/>
      <c r="H78" s="77">
        <v>153200</v>
      </c>
      <c r="I78" s="77"/>
      <c r="J78" s="77"/>
      <c r="K78" s="77"/>
      <c r="L78" s="77"/>
      <c r="M78" s="77">
        <v>100000</v>
      </c>
    </row>
    <row r="79" spans="1:13" s="3" customFormat="1" ht="30" customHeight="1">
      <c r="A79" s="68"/>
      <c r="B79" s="68" t="s">
        <v>344</v>
      </c>
      <c r="C79" s="69" t="s">
        <v>122</v>
      </c>
      <c r="D79" s="77">
        <f>E79+M79</f>
        <v>1000</v>
      </c>
      <c r="E79" s="77">
        <f>F79+G79+H79+I79+J79+K79+L79</f>
        <v>1000</v>
      </c>
      <c r="F79" s="77">
        <v>0</v>
      </c>
      <c r="G79" s="77">
        <v>1000</v>
      </c>
      <c r="H79" s="77">
        <f>I79+J79+K79+L79+M79+N79+O79</f>
        <v>0</v>
      </c>
      <c r="I79" s="77">
        <f>J79+K79+L79+M79+N79+O79+P79</f>
        <v>0</v>
      </c>
      <c r="J79" s="77">
        <f>K79+L79+M79+N79+O79+P79+Q79</f>
        <v>0</v>
      </c>
      <c r="K79" s="77">
        <f>L79+M79+N79+O79+P79+Q79+R79</f>
        <v>0</v>
      </c>
      <c r="L79" s="77">
        <f>M79+N79+O79+P79+Q79+R79+S79</f>
        <v>0</v>
      </c>
      <c r="M79" s="77"/>
    </row>
    <row r="80" spans="1:13" s="47" customFormat="1" ht="25.5">
      <c r="A80" s="72" t="s">
        <v>345</v>
      </c>
      <c r="B80" s="72"/>
      <c r="C80" s="73" t="s">
        <v>346</v>
      </c>
      <c r="D80" s="76">
        <f>D82+D81</f>
        <v>424100</v>
      </c>
      <c r="E80" s="76">
        <f aca="true" t="shared" si="26" ref="E80:M80">E82+E81</f>
        <v>324100</v>
      </c>
      <c r="F80" s="76">
        <f t="shared" si="26"/>
        <v>0</v>
      </c>
      <c r="G80" s="76">
        <f t="shared" si="26"/>
        <v>85000</v>
      </c>
      <c r="H80" s="76">
        <f t="shared" si="26"/>
        <v>220000</v>
      </c>
      <c r="I80" s="76">
        <f t="shared" si="26"/>
        <v>19100</v>
      </c>
      <c r="J80" s="76">
        <f t="shared" si="26"/>
        <v>0</v>
      </c>
      <c r="K80" s="76">
        <f t="shared" si="26"/>
        <v>0</v>
      </c>
      <c r="L80" s="76">
        <f t="shared" si="26"/>
        <v>0</v>
      </c>
      <c r="M80" s="76">
        <f t="shared" si="26"/>
        <v>100000</v>
      </c>
    </row>
    <row r="81" spans="1:13" s="3" customFormat="1" ht="12.75">
      <c r="A81" s="68"/>
      <c r="B81" s="68" t="s">
        <v>377</v>
      </c>
      <c r="C81" s="74" t="s">
        <v>378</v>
      </c>
      <c r="D81" s="77">
        <f>E81+M81</f>
        <v>100000</v>
      </c>
      <c r="E81" s="77">
        <f>F81+G81+H81+I81+J81+K81+L81</f>
        <v>0</v>
      </c>
      <c r="F81" s="77"/>
      <c r="G81" s="77"/>
      <c r="H81" s="77"/>
      <c r="I81" s="77"/>
      <c r="J81" s="77"/>
      <c r="K81" s="77"/>
      <c r="L81" s="77"/>
      <c r="M81" s="77">
        <v>100000</v>
      </c>
    </row>
    <row r="82" spans="1:13" s="3" customFormat="1" ht="25.5">
      <c r="A82" s="68"/>
      <c r="B82" s="68" t="s">
        <v>347</v>
      </c>
      <c r="C82" s="69" t="s">
        <v>348</v>
      </c>
      <c r="D82" s="77">
        <f>E82+M82</f>
        <v>324100</v>
      </c>
      <c r="E82" s="77">
        <f>F82+G82+H82+I82+J82+K82+L82</f>
        <v>324100</v>
      </c>
      <c r="F82" s="77"/>
      <c r="G82" s="77">
        <v>85000</v>
      </c>
      <c r="H82" s="77">
        <v>220000</v>
      </c>
      <c r="I82" s="77">
        <v>19100</v>
      </c>
      <c r="J82" s="77"/>
      <c r="K82" s="77"/>
      <c r="L82" s="77"/>
      <c r="M82" s="77"/>
    </row>
    <row r="83" spans="1:13" ht="30" customHeight="1">
      <c r="A83" s="183" t="s">
        <v>8</v>
      </c>
      <c r="B83" s="183"/>
      <c r="C83" s="183"/>
      <c r="D83" s="79">
        <f aca="true" t="shared" si="27" ref="D83:M83">D9+D11+D14+D16+D20+D24+D30+D32+D35+D37+D39+D41+D51+D54+D63+D65+D68+D76+D80</f>
        <v>22958342.43</v>
      </c>
      <c r="E83" s="79">
        <f t="shared" si="27"/>
        <v>14472342.43</v>
      </c>
      <c r="F83" s="79">
        <f t="shared" si="27"/>
        <v>6771963</v>
      </c>
      <c r="G83" s="79">
        <f t="shared" si="27"/>
        <v>3904125</v>
      </c>
      <c r="H83" s="79">
        <f t="shared" si="27"/>
        <v>482940</v>
      </c>
      <c r="I83" s="79">
        <f t="shared" si="27"/>
        <v>2735150</v>
      </c>
      <c r="J83" s="79">
        <f t="shared" si="27"/>
        <v>86064.43</v>
      </c>
      <c r="K83" s="79">
        <f t="shared" si="27"/>
        <v>0</v>
      </c>
      <c r="L83" s="79">
        <f t="shared" si="27"/>
        <v>492100</v>
      </c>
      <c r="M83" s="79">
        <f t="shared" si="27"/>
        <v>8486000</v>
      </c>
    </row>
    <row r="84" spans="2:4" ht="12.75">
      <c r="B84" s="7"/>
      <c r="C84" s="7"/>
      <c r="D84" s="7"/>
    </row>
    <row r="85" spans="2:4" ht="12.75">
      <c r="B85" s="7"/>
      <c r="C85" s="7"/>
      <c r="D85" s="7"/>
    </row>
    <row r="86" spans="2:4" ht="12.75">
      <c r="B86" s="7"/>
      <c r="C86" s="7"/>
      <c r="D86" s="7"/>
    </row>
    <row r="87" spans="2:4" ht="12.75">
      <c r="B87" s="7"/>
      <c r="C87" s="7"/>
      <c r="D87" s="7"/>
    </row>
    <row r="88" spans="2:4" ht="12.75">
      <c r="B88" s="7"/>
      <c r="C88" s="7"/>
      <c r="D88" s="7"/>
    </row>
    <row r="89" spans="2:4" ht="12.75">
      <c r="B89" s="7"/>
      <c r="C89" s="7"/>
      <c r="D89" s="7"/>
    </row>
    <row r="90" spans="2:4" ht="12.75">
      <c r="B90" s="7"/>
      <c r="C90" s="7"/>
      <c r="D90" s="7"/>
    </row>
    <row r="91" spans="2:4" ht="12.75">
      <c r="B91" s="7"/>
      <c r="C91" s="7"/>
      <c r="D91" s="7"/>
    </row>
    <row r="92" spans="2:4" ht="12.75">
      <c r="B92" s="7"/>
      <c r="C92" s="7"/>
      <c r="D92" s="7"/>
    </row>
  </sheetData>
  <sheetProtection/>
  <mergeCells count="16">
    <mergeCell ref="J6:J7"/>
    <mergeCell ref="K6:K7"/>
    <mergeCell ref="A83:C83"/>
    <mergeCell ref="A4:A7"/>
    <mergeCell ref="B4:B7"/>
    <mergeCell ref="C4:C7"/>
    <mergeCell ref="L6:L7"/>
    <mergeCell ref="A2:M2"/>
    <mergeCell ref="M5:M7"/>
    <mergeCell ref="I6:I7"/>
    <mergeCell ref="D4:D7"/>
    <mergeCell ref="E5:E7"/>
    <mergeCell ref="F5:L5"/>
    <mergeCell ref="E4:M4"/>
    <mergeCell ref="F6:G6"/>
    <mergeCell ref="H6:H7"/>
  </mergeCells>
  <printOptions horizontalCentered="1"/>
  <pageMargins left="0.2755905511811024" right="0.6299212598425197" top="0.9448818897637796" bottom="0.5905511811023623" header="0.1968503937007874" footer="0.31496062992125984"/>
  <pageSetup fitToHeight="8" fitToWidth="1" horizontalDpi="300" verticalDpi="300" orientation="landscape" paperSize="9" scale="84" r:id="rId1"/>
  <headerFooter>
    <oddHeader>&amp;RZałącznik nr 2
do uchwały nr  XXVIII/259/09
Rady Miejskiej w Golczewie
z dnia 17.12.2009 r.
</oddHeader>
    <oddFooter>&amp;C&amp;P</oddFooter>
  </headerFooter>
  <rowBreaks count="1" manualBreakCount="1">
    <brk id="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SheetLayoutView="100" zoomScalePageLayoutView="0" workbookViewId="0" topLeftCell="A2">
      <selection activeCell="F11" sqref="F11"/>
    </sheetView>
  </sheetViews>
  <sheetFormatPr defaultColWidth="9.00390625" defaultRowHeight="12.75"/>
  <cols>
    <col min="1" max="1" width="4.75390625" style="7" bestFit="1" customWidth="1"/>
    <col min="2" max="2" width="40.125" style="7" bestFit="1" customWidth="1"/>
    <col min="3" max="3" width="14.00390625" style="7" customWidth="1"/>
    <col min="4" max="4" width="17.125" style="7" customWidth="1"/>
    <col min="5" max="16384" width="9.125" style="7" customWidth="1"/>
  </cols>
  <sheetData>
    <row r="1" ht="24.75" customHeight="1">
      <c r="D1" s="35" t="s">
        <v>92</v>
      </c>
    </row>
    <row r="2" spans="1:7" ht="45.75" customHeight="1">
      <c r="A2" s="187" t="s">
        <v>356</v>
      </c>
      <c r="B2" s="188"/>
      <c r="C2" s="188"/>
      <c r="D2" s="188"/>
      <c r="E2" s="11"/>
      <c r="F2" s="11"/>
      <c r="G2" s="12"/>
    </row>
    <row r="3" ht="9.75" customHeight="1">
      <c r="D3" s="2" t="s">
        <v>0</v>
      </c>
    </row>
    <row r="4" spans="1:4" ht="64.5" customHeight="1">
      <c r="A4" s="108" t="s">
        <v>16</v>
      </c>
      <c r="B4" s="108" t="s">
        <v>17</v>
      </c>
      <c r="C4" s="109" t="s">
        <v>18</v>
      </c>
      <c r="D4" s="109" t="s">
        <v>111</v>
      </c>
    </row>
    <row r="5" spans="1:4" s="13" customFormat="1" ht="10.5" customHeight="1">
      <c r="A5" s="118">
        <v>1</v>
      </c>
      <c r="B5" s="118">
        <v>2</v>
      </c>
      <c r="C5" s="118">
        <v>3</v>
      </c>
      <c r="D5" s="118">
        <v>4</v>
      </c>
    </row>
    <row r="6" spans="1:4" ht="18.75" customHeight="1">
      <c r="A6" s="189" t="s">
        <v>19</v>
      </c>
      <c r="B6" s="189"/>
      <c r="C6" s="14"/>
      <c r="D6" s="85">
        <f>D7+D14</f>
        <v>5350048.04</v>
      </c>
    </row>
    <row r="7" spans="1:4" ht="18.75" customHeight="1">
      <c r="A7" s="14" t="s">
        <v>20</v>
      </c>
      <c r="B7" s="15" t="s">
        <v>21</v>
      </c>
      <c r="C7" s="14" t="s">
        <v>22</v>
      </c>
      <c r="D7" s="87">
        <v>2000000</v>
      </c>
    </row>
    <row r="8" spans="1:4" ht="18.75" customHeight="1">
      <c r="A8" s="14" t="s">
        <v>23</v>
      </c>
      <c r="B8" s="15" t="s">
        <v>24</v>
      </c>
      <c r="C8" s="14" t="s">
        <v>22</v>
      </c>
      <c r="D8" s="87"/>
    </row>
    <row r="9" spans="1:4" ht="51">
      <c r="A9" s="14" t="s">
        <v>25</v>
      </c>
      <c r="B9" s="125" t="s">
        <v>26</v>
      </c>
      <c r="C9" s="14" t="s">
        <v>27</v>
      </c>
      <c r="D9" s="87"/>
    </row>
    <row r="10" spans="1:4" ht="18.75" customHeight="1">
      <c r="A10" s="14" t="s">
        <v>28</v>
      </c>
      <c r="B10" s="15" t="s">
        <v>29</v>
      </c>
      <c r="C10" s="14" t="s">
        <v>30</v>
      </c>
      <c r="D10" s="87"/>
    </row>
    <row r="11" spans="1:4" ht="18.75" customHeight="1">
      <c r="A11" s="14" t="s">
        <v>31</v>
      </c>
      <c r="B11" s="15" t="s">
        <v>32</v>
      </c>
      <c r="C11" s="14" t="s">
        <v>33</v>
      </c>
      <c r="D11" s="87"/>
    </row>
    <row r="12" spans="1:4" ht="18.75" customHeight="1">
      <c r="A12" s="14" t="s">
        <v>34</v>
      </c>
      <c r="B12" s="15" t="s">
        <v>35</v>
      </c>
      <c r="C12" s="14" t="s">
        <v>36</v>
      </c>
      <c r="D12" s="87"/>
    </row>
    <row r="13" spans="1:4" ht="18.75" customHeight="1">
      <c r="A13" s="14" t="s">
        <v>37</v>
      </c>
      <c r="B13" s="15" t="s">
        <v>38</v>
      </c>
      <c r="C13" s="14" t="s">
        <v>39</v>
      </c>
      <c r="D13" s="87"/>
    </row>
    <row r="14" spans="1:4" ht="18.75" customHeight="1">
      <c r="A14" s="14" t="s">
        <v>40</v>
      </c>
      <c r="B14" s="15" t="s">
        <v>41</v>
      </c>
      <c r="C14" s="14" t="s">
        <v>42</v>
      </c>
      <c r="D14" s="87">
        <v>3350048.04</v>
      </c>
    </row>
    <row r="15" spans="1:4" ht="18.75" customHeight="1">
      <c r="A15" s="189" t="s">
        <v>43</v>
      </c>
      <c r="B15" s="189"/>
      <c r="C15" s="14"/>
      <c r="D15" s="85">
        <f>D16+D21</f>
        <v>600000.04</v>
      </c>
    </row>
    <row r="16" spans="1:4" ht="18.75" customHeight="1">
      <c r="A16" s="14" t="s">
        <v>20</v>
      </c>
      <c r="B16" s="15" t="s">
        <v>44</v>
      </c>
      <c r="C16" s="14" t="s">
        <v>45</v>
      </c>
      <c r="D16" s="87">
        <v>350000.04</v>
      </c>
    </row>
    <row r="17" spans="1:4" ht="18.75" customHeight="1">
      <c r="A17" s="14" t="s">
        <v>23</v>
      </c>
      <c r="B17" s="15" t="s">
        <v>46</v>
      </c>
      <c r="C17" s="14" t="s">
        <v>45</v>
      </c>
      <c r="D17" s="87"/>
    </row>
    <row r="18" spans="1:4" ht="38.25">
      <c r="A18" s="14" t="s">
        <v>25</v>
      </c>
      <c r="B18" s="125" t="s">
        <v>47</v>
      </c>
      <c r="C18" s="14" t="s">
        <v>48</v>
      </c>
      <c r="D18" s="87"/>
    </row>
    <row r="19" spans="1:4" ht="18.75" customHeight="1">
      <c r="A19" s="14" t="s">
        <v>28</v>
      </c>
      <c r="B19" s="15" t="s">
        <v>49</v>
      </c>
      <c r="C19" s="14" t="s">
        <v>50</v>
      </c>
      <c r="D19" s="87"/>
    </row>
    <row r="20" spans="1:4" ht="18.75" customHeight="1">
      <c r="A20" s="14" t="s">
        <v>31</v>
      </c>
      <c r="B20" s="15" t="s">
        <v>51</v>
      </c>
      <c r="C20" s="14" t="s">
        <v>52</v>
      </c>
      <c r="D20" s="87"/>
    </row>
    <row r="21" spans="1:4" ht="18.75" customHeight="1">
      <c r="A21" s="14" t="s">
        <v>34</v>
      </c>
      <c r="B21" s="15" t="s">
        <v>53</v>
      </c>
      <c r="C21" s="14" t="s">
        <v>54</v>
      </c>
      <c r="D21" s="87">
        <v>250000</v>
      </c>
    </row>
    <row r="22" spans="1:4" ht="18.75" customHeight="1">
      <c r="A22" s="14" t="s">
        <v>37</v>
      </c>
      <c r="B22" s="15" t="s">
        <v>55</v>
      </c>
      <c r="C22" s="14" t="s">
        <v>56</v>
      </c>
      <c r="D22" s="87"/>
    </row>
    <row r="23" spans="1:4" ht="15" customHeight="1">
      <c r="A23" s="17"/>
      <c r="B23" s="18"/>
      <c r="C23" s="18"/>
      <c r="D23" s="18"/>
    </row>
    <row r="24" spans="1:6" ht="12.75">
      <c r="A24" s="19"/>
      <c r="B24" s="20"/>
      <c r="C24" s="20"/>
      <c r="D24" s="20"/>
      <c r="E24" s="21"/>
      <c r="F24" s="21"/>
    </row>
  </sheetData>
  <sheetProtection/>
  <mergeCells count="3">
    <mergeCell ref="A2:D2"/>
    <mergeCell ref="A6:B6"/>
    <mergeCell ref="A15:B15"/>
  </mergeCells>
  <printOptions horizontalCentered="1"/>
  <pageMargins left="0.5511811023622047" right="0.5511811023622047" top="1.141732283464567" bottom="0.5905511811023623" header="0.5118110236220472" footer="0.5118110236220472"/>
  <pageSetup horizontalDpi="600" verticalDpi="600" orientation="portrait" paperSize="9" scale="95" r:id="rId1"/>
  <headerFooter alignWithMargins="0">
    <oddHeader>&amp;RZałącznik nr 3 
do uchwały nr XXVIII/259/09
Rady Miejskiej w Golczewie
z dnia  17.12.2009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defaultGridColor="0" view="pageBreakPreview" zoomScaleSheetLayoutView="100" zoomScalePageLayoutView="0" colorId="8" workbookViewId="0" topLeftCell="A7">
      <selection activeCell="J14" sqref="J14"/>
    </sheetView>
  </sheetViews>
  <sheetFormatPr defaultColWidth="9.00390625" defaultRowHeight="12.75"/>
  <cols>
    <col min="1" max="1" width="5.625" style="7" bestFit="1" customWidth="1"/>
    <col min="2" max="2" width="7.375" style="7" customWidth="1"/>
    <col min="3" max="3" width="5.625" style="7" customWidth="1"/>
    <col min="4" max="4" width="11.625" style="7" customWidth="1"/>
    <col min="5" max="5" width="13.625" style="7" customWidth="1"/>
    <col min="6" max="6" width="15.00390625" style="7" customWidth="1"/>
    <col min="7" max="7" width="15.25390625" style="7" customWidth="1"/>
    <col min="8" max="8" width="14.125" style="7" customWidth="1"/>
    <col min="9" max="9" width="8.75390625" style="7" customWidth="1"/>
    <col min="10" max="10" width="13.625" style="7" customWidth="1"/>
    <col min="11" max="11" width="28.00390625" style="7" customWidth="1"/>
    <col min="12" max="12" width="12.25390625" style="7" customWidth="1"/>
  </cols>
  <sheetData>
    <row r="1" ht="1.5" customHeight="1">
      <c r="L1" s="35" t="s">
        <v>92</v>
      </c>
    </row>
    <row r="2" spans="1:11" ht="63" customHeight="1">
      <c r="A2" s="187" t="s">
        <v>351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6:12" ht="12" customHeight="1" hidden="1" thickBot="1">
      <c r="F3" s="1"/>
      <c r="G3" s="1"/>
      <c r="H3" s="1"/>
      <c r="I3" s="1"/>
      <c r="J3" s="8"/>
      <c r="L3" s="2" t="s">
        <v>0</v>
      </c>
    </row>
    <row r="4" spans="1:12" s="33" customFormat="1" ht="17.25" customHeight="1">
      <c r="A4" s="193" t="s">
        <v>1</v>
      </c>
      <c r="B4" s="193" t="s">
        <v>2</v>
      </c>
      <c r="C4" s="190" t="s">
        <v>3</v>
      </c>
      <c r="D4" s="194" t="s">
        <v>358</v>
      </c>
      <c r="E4" s="194" t="s">
        <v>355</v>
      </c>
      <c r="F4" s="182" t="s">
        <v>5</v>
      </c>
      <c r="G4" s="182"/>
      <c r="H4" s="182"/>
      <c r="I4" s="182"/>
      <c r="J4" s="182"/>
      <c r="K4" s="182"/>
      <c r="L4" s="182"/>
    </row>
    <row r="5" spans="1:12" s="33" customFormat="1" ht="12" customHeight="1">
      <c r="A5" s="193"/>
      <c r="B5" s="193"/>
      <c r="C5" s="190"/>
      <c r="D5" s="194"/>
      <c r="E5" s="194"/>
      <c r="F5" s="182" t="s">
        <v>11</v>
      </c>
      <c r="G5" s="182" t="s">
        <v>5</v>
      </c>
      <c r="H5" s="182"/>
      <c r="I5" s="182"/>
      <c r="J5" s="182"/>
      <c r="K5" s="182"/>
      <c r="L5" s="182" t="s">
        <v>13</v>
      </c>
    </row>
    <row r="6" spans="1:12" s="33" customFormat="1" ht="31.5" customHeight="1">
      <c r="A6" s="193"/>
      <c r="B6" s="193"/>
      <c r="C6" s="190"/>
      <c r="D6" s="194"/>
      <c r="E6" s="194"/>
      <c r="F6" s="182"/>
      <c r="G6" s="182" t="s">
        <v>96</v>
      </c>
      <c r="H6" s="182"/>
      <c r="I6" s="182" t="s">
        <v>97</v>
      </c>
      <c r="J6" s="182" t="s">
        <v>110</v>
      </c>
      <c r="K6" s="182" t="s">
        <v>352</v>
      </c>
      <c r="L6" s="182"/>
    </row>
    <row r="7" spans="1:12" ht="208.5" customHeight="1">
      <c r="A7" s="193"/>
      <c r="B7" s="193"/>
      <c r="C7" s="190"/>
      <c r="D7" s="194"/>
      <c r="E7" s="194"/>
      <c r="F7" s="182"/>
      <c r="G7" s="110" t="s">
        <v>95</v>
      </c>
      <c r="H7" s="110" t="s">
        <v>98</v>
      </c>
      <c r="I7" s="182"/>
      <c r="J7" s="182"/>
      <c r="K7" s="182"/>
      <c r="L7" s="182"/>
    </row>
    <row r="8" spans="1:12" ht="11.25" customHeight="1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  <c r="K8" s="118">
        <v>11</v>
      </c>
      <c r="L8" s="118">
        <v>12</v>
      </c>
    </row>
    <row r="9" spans="1:12" ht="19.5" customHeight="1">
      <c r="A9" s="106">
        <v>750</v>
      </c>
      <c r="B9" s="106">
        <v>75011</v>
      </c>
      <c r="C9" s="106">
        <v>2010</v>
      </c>
      <c r="D9" s="111">
        <v>95000</v>
      </c>
      <c r="E9" s="111">
        <f>F9+L9</f>
        <v>95000</v>
      </c>
      <c r="F9" s="112">
        <f>G9+H9+I9+J9+K9</f>
        <v>95000</v>
      </c>
      <c r="G9" s="112">
        <v>74000</v>
      </c>
      <c r="H9" s="112">
        <v>21000</v>
      </c>
      <c r="I9" s="112"/>
      <c r="J9" s="113"/>
      <c r="K9" s="114"/>
      <c r="L9" s="114"/>
    </row>
    <row r="10" spans="1:12" ht="19.5" customHeight="1">
      <c r="A10" s="34">
        <v>751</v>
      </c>
      <c r="B10" s="34">
        <v>75101</v>
      </c>
      <c r="C10" s="34">
        <v>2010</v>
      </c>
      <c r="D10" s="84">
        <v>1020</v>
      </c>
      <c r="E10" s="84">
        <v>1020</v>
      </c>
      <c r="F10" s="81">
        <f>G10+H10+I10+J10+K10</f>
        <v>1020</v>
      </c>
      <c r="G10" s="91"/>
      <c r="H10" s="91">
        <v>1020</v>
      </c>
      <c r="I10" s="91"/>
      <c r="J10" s="91"/>
      <c r="K10" s="69"/>
      <c r="L10" s="69"/>
    </row>
    <row r="11" spans="1:12" ht="19.5" customHeight="1">
      <c r="A11" s="34">
        <v>852</v>
      </c>
      <c r="B11" s="34"/>
      <c r="C11" s="34"/>
      <c r="D11" s="84">
        <f>D12+D13</f>
        <v>1747000</v>
      </c>
      <c r="E11" s="84">
        <f aca="true" t="shared" si="0" ref="E11:J11">E12+E13</f>
        <v>1747000</v>
      </c>
      <c r="F11" s="84">
        <f t="shared" si="0"/>
        <v>1747000</v>
      </c>
      <c r="G11" s="84">
        <f t="shared" si="0"/>
        <v>48220</v>
      </c>
      <c r="H11" s="84">
        <f t="shared" si="0"/>
        <v>30980</v>
      </c>
      <c r="I11" s="84" t="s">
        <v>92</v>
      </c>
      <c r="J11" s="84">
        <f t="shared" si="0"/>
        <v>1667800</v>
      </c>
      <c r="K11" s="69"/>
      <c r="L11" s="69"/>
    </row>
    <row r="12" spans="1:12" s="82" customFormat="1" ht="19.5" customHeight="1">
      <c r="A12" s="92"/>
      <c r="B12" s="92">
        <v>85212</v>
      </c>
      <c r="C12" s="92">
        <v>2010</v>
      </c>
      <c r="D12" s="78">
        <v>1740000</v>
      </c>
      <c r="E12" s="78">
        <f>F12+L12</f>
        <v>1740000</v>
      </c>
      <c r="F12" s="81">
        <f>G12+H12+I12+J12</f>
        <v>1740000</v>
      </c>
      <c r="G12" s="81">
        <v>48220</v>
      </c>
      <c r="H12" s="81">
        <v>23980</v>
      </c>
      <c r="I12" s="81"/>
      <c r="J12" s="81">
        <v>1667800</v>
      </c>
      <c r="K12" s="93"/>
      <c r="L12" s="93"/>
    </row>
    <row r="13" spans="1:12" s="83" customFormat="1" ht="19.5" customHeight="1">
      <c r="A13" s="92"/>
      <c r="B13" s="92">
        <v>85213</v>
      </c>
      <c r="C13" s="92">
        <v>2010</v>
      </c>
      <c r="D13" s="94">
        <v>7000</v>
      </c>
      <c r="E13" s="78">
        <f>F13+L13</f>
        <v>7000</v>
      </c>
      <c r="F13" s="81">
        <f>G13+H13+I13+J13</f>
        <v>7000</v>
      </c>
      <c r="G13" s="91"/>
      <c r="H13" s="95">
        <v>7000</v>
      </c>
      <c r="I13" s="91"/>
      <c r="J13" s="91"/>
      <c r="K13" s="69"/>
      <c r="L13" s="69"/>
    </row>
    <row r="14" spans="1:12" ht="19.5" customHeight="1">
      <c r="A14" s="192" t="s">
        <v>84</v>
      </c>
      <c r="B14" s="192"/>
      <c r="C14" s="192"/>
      <c r="D14" s="192"/>
      <c r="E14" s="85">
        <f>E9+E10+E11</f>
        <v>1843020</v>
      </c>
      <c r="F14" s="85">
        <f>F9+F10+F11</f>
        <v>1843020</v>
      </c>
      <c r="G14" s="85">
        <f>G9+G10+G11</f>
        <v>122220</v>
      </c>
      <c r="H14" s="85">
        <f>H9+H10+H11</f>
        <v>53000</v>
      </c>
      <c r="I14" s="85" t="s">
        <v>92</v>
      </c>
      <c r="J14" s="85">
        <f>J9+J10+J11</f>
        <v>1667800</v>
      </c>
      <c r="K14" s="10"/>
      <c r="L14" s="10"/>
    </row>
    <row r="16" spans="1:9" ht="12.75">
      <c r="A16" s="191" t="s">
        <v>115</v>
      </c>
      <c r="B16" s="191"/>
      <c r="C16" s="191"/>
      <c r="D16" s="191"/>
      <c r="E16" s="191"/>
      <c r="F16" s="191"/>
      <c r="G16" s="191"/>
      <c r="H16" s="191"/>
      <c r="I16" s="37"/>
    </row>
  </sheetData>
  <sheetProtection/>
  <mergeCells count="16">
    <mergeCell ref="F5:F7"/>
    <mergeCell ref="G5:K5"/>
    <mergeCell ref="L5:L7"/>
    <mergeCell ref="G6:H6"/>
    <mergeCell ref="J6:J7"/>
    <mergeCell ref="K6:K7"/>
    <mergeCell ref="C4:C7"/>
    <mergeCell ref="I6:I7"/>
    <mergeCell ref="A16:H16"/>
    <mergeCell ref="A2:K2"/>
    <mergeCell ref="A14:D14"/>
    <mergeCell ref="A4:A7"/>
    <mergeCell ref="B4:B7"/>
    <mergeCell ref="D4:D7"/>
    <mergeCell ref="E4:E7"/>
    <mergeCell ref="F4:L4"/>
  </mergeCells>
  <printOptions horizontalCentered="1"/>
  <pageMargins left="0.2755905511811024" right="0.07874015748031496" top="1.062992125984252" bottom="0.5905511811023623" header="0.1968503937007874" footer="0.31496062992125984"/>
  <pageSetup horizontalDpi="300" verticalDpi="300" orientation="landscape" paperSize="9" scale="95" r:id="rId1"/>
  <headerFooter alignWithMargins="0">
    <oddHeader>&amp;RZałącznik nr 4
do uchwały nr  XXVIII/259/09
Rady Miejskiej w Golczewie
z dnia  17.12.2009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showGridLines="0" defaultGridColor="0" view="pageBreakPreview" zoomScaleSheetLayoutView="100" zoomScalePageLayoutView="0" colorId="8" workbookViewId="0" topLeftCell="A1">
      <selection activeCell="F11" sqref="F11"/>
    </sheetView>
  </sheetViews>
  <sheetFormatPr defaultColWidth="9.00390625" defaultRowHeight="12.75"/>
  <cols>
    <col min="1" max="1" width="5.625" style="7" bestFit="1" customWidth="1"/>
    <col min="2" max="2" width="8.875" style="7" bestFit="1" customWidth="1"/>
    <col min="3" max="3" width="6.875" style="7" customWidth="1"/>
    <col min="4" max="4" width="10.375" style="7" customWidth="1"/>
    <col min="5" max="5" width="13.125" style="7" customWidth="1"/>
    <col min="6" max="6" width="11.625" style="7" customWidth="1"/>
    <col min="7" max="7" width="9.00390625" style="7" customWidth="1"/>
    <col min="8" max="8" width="14.125" style="7" customWidth="1"/>
    <col min="9" max="9" width="10.00390625" style="7" customWidth="1"/>
    <col min="10" max="10" width="15.00390625" style="7" customWidth="1"/>
    <col min="11" max="11" width="23.875" style="7" customWidth="1"/>
    <col min="12" max="12" width="15.00390625" style="7" customWidth="1"/>
  </cols>
  <sheetData>
    <row r="1" ht="3.75" customHeight="1">
      <c r="L1" s="35" t="s">
        <v>92</v>
      </c>
    </row>
    <row r="2" spans="1:12" ht="77.25" customHeight="1">
      <c r="A2" s="187" t="s">
        <v>357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6:12" ht="1.5" customHeight="1">
      <c r="F3" s="1"/>
      <c r="G3" s="1"/>
      <c r="H3" s="1"/>
      <c r="I3" s="1"/>
      <c r="J3" s="8"/>
      <c r="L3" s="2" t="s">
        <v>0</v>
      </c>
    </row>
    <row r="4" spans="1:12" s="33" customFormat="1" ht="17.25" customHeight="1">
      <c r="A4" s="193" t="s">
        <v>1</v>
      </c>
      <c r="B4" s="193" t="s">
        <v>2</v>
      </c>
      <c r="C4" s="193" t="s">
        <v>114</v>
      </c>
      <c r="D4" s="194" t="s">
        <v>91</v>
      </c>
      <c r="E4" s="194" t="s">
        <v>355</v>
      </c>
      <c r="F4" s="182" t="s">
        <v>5</v>
      </c>
      <c r="G4" s="182"/>
      <c r="H4" s="182"/>
      <c r="I4" s="182"/>
      <c r="J4" s="182"/>
      <c r="K4" s="182"/>
      <c r="L4" s="182"/>
    </row>
    <row r="5" spans="1:12" s="33" customFormat="1" ht="12" customHeight="1">
      <c r="A5" s="193"/>
      <c r="B5" s="193"/>
      <c r="C5" s="193"/>
      <c r="D5" s="194"/>
      <c r="E5" s="194"/>
      <c r="F5" s="182" t="s">
        <v>11</v>
      </c>
      <c r="G5" s="182" t="s">
        <v>5</v>
      </c>
      <c r="H5" s="182"/>
      <c r="I5" s="182"/>
      <c r="J5" s="182"/>
      <c r="K5" s="182"/>
      <c r="L5" s="182" t="s">
        <v>13</v>
      </c>
    </row>
    <row r="6" spans="1:12" s="33" customFormat="1" ht="31.5" customHeight="1">
      <c r="A6" s="193"/>
      <c r="B6" s="193"/>
      <c r="C6" s="193"/>
      <c r="D6" s="194"/>
      <c r="E6" s="194"/>
      <c r="F6" s="182"/>
      <c r="G6" s="182" t="s">
        <v>96</v>
      </c>
      <c r="H6" s="182"/>
      <c r="I6" s="182" t="s">
        <v>97</v>
      </c>
      <c r="J6" s="182" t="s">
        <v>110</v>
      </c>
      <c r="K6" s="182" t="s">
        <v>113</v>
      </c>
      <c r="L6" s="182"/>
    </row>
    <row r="7" spans="1:12" ht="201" customHeight="1">
      <c r="A7" s="193"/>
      <c r="B7" s="193"/>
      <c r="C7" s="193"/>
      <c r="D7" s="194"/>
      <c r="E7" s="194"/>
      <c r="F7" s="182"/>
      <c r="G7" s="110" t="s">
        <v>95</v>
      </c>
      <c r="H7" s="110" t="s">
        <v>98</v>
      </c>
      <c r="I7" s="182"/>
      <c r="J7" s="182"/>
      <c r="K7" s="182"/>
      <c r="L7" s="182"/>
    </row>
    <row r="8" spans="1:12" ht="15.75" customHeight="1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</row>
    <row r="9" spans="1:12" ht="19.5" customHeight="1">
      <c r="A9" s="34">
        <v>710</v>
      </c>
      <c r="B9" s="34">
        <v>71035</v>
      </c>
      <c r="C9" s="34">
        <v>2020</v>
      </c>
      <c r="D9" s="90">
        <v>3000</v>
      </c>
      <c r="E9" s="90">
        <v>3000</v>
      </c>
      <c r="F9" s="81">
        <v>3000</v>
      </c>
      <c r="G9" s="81"/>
      <c r="H9" s="81">
        <v>3000</v>
      </c>
      <c r="I9" s="69"/>
      <c r="J9" s="69"/>
      <c r="K9" s="69"/>
      <c r="L9" s="69"/>
    </row>
    <row r="10" spans="1:12" ht="19.5" customHeight="1">
      <c r="A10" s="192" t="s">
        <v>84</v>
      </c>
      <c r="B10" s="192"/>
      <c r="C10" s="192"/>
      <c r="D10" s="192"/>
      <c r="E10" s="88">
        <f>E9</f>
        <v>3000</v>
      </c>
      <c r="F10" s="88">
        <f>F9</f>
        <v>3000</v>
      </c>
      <c r="G10" s="89"/>
      <c r="H10" s="79">
        <f>H9</f>
        <v>3000</v>
      </c>
      <c r="I10" s="10"/>
      <c r="J10" s="10"/>
      <c r="K10" s="10"/>
      <c r="L10" s="10"/>
    </row>
    <row r="11" ht="32.25" customHeight="1"/>
    <row r="12" spans="1:9" ht="12.75">
      <c r="A12" s="191" t="s">
        <v>115</v>
      </c>
      <c r="B12" s="191"/>
      <c r="C12" s="191"/>
      <c r="D12" s="191"/>
      <c r="E12" s="191"/>
      <c r="F12" s="191"/>
      <c r="G12" s="191"/>
      <c r="H12" s="191"/>
      <c r="I12" s="37"/>
    </row>
    <row r="13" spans="1:9" ht="12.75">
      <c r="A13" s="191" t="s">
        <v>116</v>
      </c>
      <c r="B13" s="191"/>
      <c r="C13" s="191"/>
      <c r="D13" s="191"/>
      <c r="E13" s="191"/>
      <c r="F13" s="191"/>
      <c r="G13" s="191"/>
      <c r="H13" s="191"/>
      <c r="I13" s="37"/>
    </row>
  </sheetData>
  <sheetProtection/>
  <mergeCells count="17">
    <mergeCell ref="C4:C7"/>
    <mergeCell ref="D4:D7"/>
    <mergeCell ref="E4:E7"/>
    <mergeCell ref="F4:L4"/>
    <mergeCell ref="J6:J7"/>
    <mergeCell ref="K6:K7"/>
    <mergeCell ref="I6:I7"/>
    <mergeCell ref="A2:L2"/>
    <mergeCell ref="L5:L7"/>
    <mergeCell ref="A13:H13"/>
    <mergeCell ref="A12:H12"/>
    <mergeCell ref="G6:H6"/>
    <mergeCell ref="A10:D10"/>
    <mergeCell ref="F5:F7"/>
    <mergeCell ref="G5:K5"/>
    <mergeCell ref="A4:A7"/>
    <mergeCell ref="B4:B7"/>
  </mergeCells>
  <printOptions horizontalCentered="1"/>
  <pageMargins left="0.5511811023622047" right="0.2755905511811024" top="0.7480314960629921" bottom="0.3937007874015748" header="0.5118110236220472" footer="0.5118110236220472"/>
  <pageSetup horizontalDpi="300" verticalDpi="300" orientation="landscape" paperSize="9" scale="95" r:id="rId1"/>
  <headerFooter alignWithMargins="0">
    <oddHeader xml:space="preserve">&amp;RZałącznik nr 5
do uchwały nr  XXVIII/259/09
Rady Miejskiej w Golczewie
z dnia  17.12.2009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showGridLines="0" defaultGridColor="0" view="pageBreakPreview" zoomScale="90" zoomScaleSheetLayoutView="90" zoomScalePageLayoutView="0" colorId="8" workbookViewId="0" topLeftCell="A1">
      <selection activeCell="E8" sqref="E8"/>
    </sheetView>
  </sheetViews>
  <sheetFormatPr defaultColWidth="9.00390625" defaultRowHeight="12.75"/>
  <cols>
    <col min="1" max="1" width="5.625" style="33" bestFit="1" customWidth="1"/>
    <col min="2" max="2" width="7.625" style="33" customWidth="1"/>
    <col min="3" max="3" width="6.875" style="33" customWidth="1"/>
    <col min="4" max="4" width="11.00390625" style="7" customWidth="1"/>
    <col min="5" max="5" width="12.00390625" style="7" customWidth="1"/>
    <col min="6" max="6" width="11.625" style="7" customWidth="1"/>
    <col min="7" max="7" width="13.25390625" style="7" customWidth="1"/>
    <col min="8" max="8" width="13.375" style="7" customWidth="1"/>
    <col min="9" max="9" width="10.625" style="7" customWidth="1"/>
    <col min="10" max="10" width="11.25390625" style="7" customWidth="1"/>
    <col min="11" max="11" width="31.125" style="7" customWidth="1"/>
    <col min="12" max="12" width="12.375" style="7" customWidth="1"/>
  </cols>
  <sheetData>
    <row r="1" spans="1:12" ht="63" customHeight="1">
      <c r="A1" s="187" t="s">
        <v>439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6:12" ht="24.75" customHeight="1">
      <c r="F2" s="1"/>
      <c r="G2" s="1"/>
      <c r="H2" s="1"/>
      <c r="I2" s="1"/>
      <c r="J2" s="8"/>
      <c r="L2" s="2" t="s">
        <v>0</v>
      </c>
    </row>
    <row r="3" spans="1:12" s="33" customFormat="1" ht="17.25" customHeight="1">
      <c r="A3" s="193" t="s">
        <v>1</v>
      </c>
      <c r="B3" s="193" t="s">
        <v>2</v>
      </c>
      <c r="C3" s="193" t="s">
        <v>114</v>
      </c>
      <c r="D3" s="194" t="s">
        <v>91</v>
      </c>
      <c r="E3" s="194" t="s">
        <v>355</v>
      </c>
      <c r="F3" s="182" t="s">
        <v>5</v>
      </c>
      <c r="G3" s="182"/>
      <c r="H3" s="182"/>
      <c r="I3" s="182"/>
      <c r="J3" s="182"/>
      <c r="K3" s="182"/>
      <c r="L3" s="182"/>
    </row>
    <row r="4" spans="1:12" s="33" customFormat="1" ht="12" customHeight="1">
      <c r="A4" s="193"/>
      <c r="B4" s="193"/>
      <c r="C4" s="193"/>
      <c r="D4" s="194"/>
      <c r="E4" s="194"/>
      <c r="F4" s="182" t="s">
        <v>11</v>
      </c>
      <c r="G4" s="182" t="s">
        <v>5</v>
      </c>
      <c r="H4" s="182"/>
      <c r="I4" s="182"/>
      <c r="J4" s="182"/>
      <c r="K4" s="182"/>
      <c r="L4" s="182" t="s">
        <v>13</v>
      </c>
    </row>
    <row r="5" spans="1:12" s="33" customFormat="1" ht="31.5" customHeight="1">
      <c r="A5" s="193"/>
      <c r="B5" s="193"/>
      <c r="C5" s="193"/>
      <c r="D5" s="194"/>
      <c r="E5" s="194"/>
      <c r="F5" s="182"/>
      <c r="G5" s="182" t="s">
        <v>96</v>
      </c>
      <c r="H5" s="182"/>
      <c r="I5" s="182" t="s">
        <v>97</v>
      </c>
      <c r="J5" s="182" t="s">
        <v>110</v>
      </c>
      <c r="K5" s="182" t="s">
        <v>113</v>
      </c>
      <c r="L5" s="182"/>
    </row>
    <row r="6" spans="1:12" ht="166.5" customHeight="1">
      <c r="A6" s="193"/>
      <c r="B6" s="193"/>
      <c r="C6" s="193"/>
      <c r="D6" s="194"/>
      <c r="E6" s="194"/>
      <c r="F6" s="182"/>
      <c r="G6" s="117" t="s">
        <v>95</v>
      </c>
      <c r="H6" s="117" t="s">
        <v>98</v>
      </c>
      <c r="I6" s="182"/>
      <c r="J6" s="182"/>
      <c r="K6" s="182"/>
      <c r="L6" s="182"/>
    </row>
    <row r="7" spans="1:12" ht="11.25" customHeight="1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</row>
    <row r="8" spans="1:12" s="98" customFormat="1" ht="20.25" customHeight="1">
      <c r="A8" s="14">
        <v>600</v>
      </c>
      <c r="B8" s="14"/>
      <c r="C8" s="14"/>
      <c r="D8" s="87">
        <f>D9+D10</f>
        <v>309225</v>
      </c>
      <c r="E8" s="87">
        <f aca="true" t="shared" si="0" ref="E8:L8">E9+E10</f>
        <v>309225</v>
      </c>
      <c r="F8" s="87">
        <f>F9+G10</f>
        <v>9225</v>
      </c>
      <c r="G8" s="87">
        <f t="shared" si="0"/>
        <v>0</v>
      </c>
      <c r="H8" s="87">
        <f t="shared" si="0"/>
        <v>9225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300000</v>
      </c>
    </row>
    <row r="9" spans="1:12" ht="19.5" customHeight="1">
      <c r="A9" s="34" t="s">
        <v>92</v>
      </c>
      <c r="B9" s="34">
        <v>60014</v>
      </c>
      <c r="C9" s="34">
        <v>2320</v>
      </c>
      <c r="D9" s="78">
        <v>9225</v>
      </c>
      <c r="E9" s="78">
        <f>F9+L9</f>
        <v>9225</v>
      </c>
      <c r="F9" s="81">
        <f>G9+H9+I9+J9+K9</f>
        <v>9225</v>
      </c>
      <c r="G9" s="81"/>
      <c r="H9" s="81">
        <v>9225</v>
      </c>
      <c r="I9" s="81"/>
      <c r="J9" s="81"/>
      <c r="K9" s="81"/>
      <c r="L9" s="81"/>
    </row>
    <row r="10" spans="1:12" ht="19.5" customHeight="1">
      <c r="A10" s="34"/>
      <c r="B10" s="34"/>
      <c r="C10" s="34">
        <v>6620</v>
      </c>
      <c r="D10" s="78">
        <v>300000</v>
      </c>
      <c r="E10" s="78">
        <f>L10</f>
        <v>300000</v>
      </c>
      <c r="F10" s="81" t="s">
        <v>92</v>
      </c>
      <c r="G10" s="81"/>
      <c r="H10" s="81"/>
      <c r="I10" s="81"/>
      <c r="J10" s="81"/>
      <c r="K10" s="81"/>
      <c r="L10" s="81">
        <v>300000</v>
      </c>
    </row>
    <row r="11" spans="1:12" ht="19.5" customHeight="1">
      <c r="A11" s="34"/>
      <c r="B11" s="34"/>
      <c r="C11" s="34"/>
      <c r="D11" s="78"/>
      <c r="E11" s="78"/>
      <c r="F11" s="81"/>
      <c r="G11" s="81"/>
      <c r="H11" s="81"/>
      <c r="I11" s="81"/>
      <c r="J11" s="81"/>
      <c r="K11" s="81"/>
      <c r="L11" s="81"/>
    </row>
    <row r="12" spans="1:12" ht="19.5" customHeight="1">
      <c r="A12" s="34">
        <v>900</v>
      </c>
      <c r="B12" s="34">
        <v>90013</v>
      </c>
      <c r="C12" s="34">
        <v>2310</v>
      </c>
      <c r="D12" s="78">
        <v>180000</v>
      </c>
      <c r="E12" s="78">
        <f>F12+L12</f>
        <v>180000</v>
      </c>
      <c r="F12" s="81">
        <f>G12+H12+J12</f>
        <v>180000</v>
      </c>
      <c r="G12" s="81">
        <v>124000</v>
      </c>
      <c r="H12" s="81">
        <v>54000</v>
      </c>
      <c r="I12" s="81"/>
      <c r="J12" s="81">
        <v>2000</v>
      </c>
      <c r="K12" s="81"/>
      <c r="L12" s="81"/>
    </row>
    <row r="13" spans="1:12" s="23" customFormat="1" ht="19.5" customHeight="1">
      <c r="A13" s="195" t="s">
        <v>84</v>
      </c>
      <c r="B13" s="195"/>
      <c r="C13" s="195"/>
      <c r="D13" s="195"/>
      <c r="E13" s="85">
        <f>E8+E12</f>
        <v>489225</v>
      </c>
      <c r="F13" s="85">
        <f aca="true" t="shared" si="1" ref="F13:L13">F8+F12</f>
        <v>189225</v>
      </c>
      <c r="G13" s="85">
        <f t="shared" si="1"/>
        <v>124000</v>
      </c>
      <c r="H13" s="85">
        <f t="shared" si="1"/>
        <v>63225</v>
      </c>
      <c r="I13" s="85">
        <f t="shared" si="1"/>
        <v>0</v>
      </c>
      <c r="J13" s="85">
        <f t="shared" si="1"/>
        <v>2000</v>
      </c>
      <c r="K13" s="85">
        <f t="shared" si="1"/>
        <v>0</v>
      </c>
      <c r="L13" s="85">
        <f t="shared" si="1"/>
        <v>300000</v>
      </c>
    </row>
    <row r="15" spans="1:9" ht="12.75">
      <c r="A15" s="191" t="s">
        <v>115</v>
      </c>
      <c r="B15" s="191"/>
      <c r="C15" s="191"/>
      <c r="D15" s="191"/>
      <c r="E15" s="191"/>
      <c r="F15" s="191"/>
      <c r="G15" s="191"/>
      <c r="H15" s="191"/>
      <c r="I15" s="37"/>
    </row>
    <row r="16" spans="1:9" ht="12.75">
      <c r="A16" s="191" t="s">
        <v>116</v>
      </c>
      <c r="B16" s="191"/>
      <c r="C16" s="191"/>
      <c r="D16" s="191"/>
      <c r="E16" s="191"/>
      <c r="F16" s="191"/>
      <c r="G16" s="191"/>
      <c r="H16" s="191"/>
      <c r="I16" s="37"/>
    </row>
  </sheetData>
  <sheetProtection/>
  <mergeCells count="17">
    <mergeCell ref="A1:L1"/>
    <mergeCell ref="A3:A6"/>
    <mergeCell ref="B3:B6"/>
    <mergeCell ref="C3:C6"/>
    <mergeCell ref="D3:D6"/>
    <mergeCell ref="E3:E6"/>
    <mergeCell ref="F3:L3"/>
    <mergeCell ref="J5:J6"/>
    <mergeCell ref="K5:K6"/>
    <mergeCell ref="I5:I6"/>
    <mergeCell ref="L4:L6"/>
    <mergeCell ref="A16:H16"/>
    <mergeCell ref="A15:H15"/>
    <mergeCell ref="G5:H5"/>
    <mergeCell ref="A13:D13"/>
    <mergeCell ref="F4:F6"/>
    <mergeCell ref="G4:K4"/>
  </mergeCells>
  <printOptions horizontalCentered="1"/>
  <pageMargins left="0.5511811023622047" right="0.2755905511811024" top="1.41" bottom="0.5905511811023623" header="0.69" footer="0.5118110236220472"/>
  <pageSetup horizontalDpi="300" verticalDpi="300" orientation="landscape" paperSize="9" scale="95" r:id="rId1"/>
  <headerFooter alignWithMargins="0">
    <oddHeader>&amp;RZałącznik nr 6
do uchwały nr  XXVIII/259/09
Rady Miejskiej w Golczewie
z dnia  17.12.2009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defaultGridColor="0" view="pageBreakPreview" zoomScaleSheetLayoutView="100" zoomScalePageLayoutView="0" colorId="7" workbookViewId="0" topLeftCell="A1">
      <selection activeCell="C9" sqref="C9"/>
    </sheetView>
  </sheetViews>
  <sheetFormatPr defaultColWidth="9.00390625" defaultRowHeight="12.75"/>
  <cols>
    <col min="1" max="1" width="6.00390625" style="131" customWidth="1"/>
    <col min="2" max="2" width="10.125" style="131" customWidth="1"/>
    <col min="3" max="3" width="35.75390625" style="83" customWidth="1"/>
    <col min="4" max="4" width="18.00390625" style="83" customWidth="1"/>
    <col min="5" max="6" width="18.00390625" style="136" customWidth="1"/>
    <col min="7" max="16384" width="9.125" style="83" customWidth="1"/>
  </cols>
  <sheetData>
    <row r="1" spans="5:6" ht="15.75" customHeight="1">
      <c r="E1" s="200" t="s">
        <v>92</v>
      </c>
      <c r="F1" s="200"/>
    </row>
    <row r="2" spans="1:6" ht="47.25" customHeight="1">
      <c r="A2" s="179" t="s">
        <v>398</v>
      </c>
      <c r="B2" s="179"/>
      <c r="C2" s="179"/>
      <c r="D2" s="179"/>
      <c r="E2" s="179"/>
      <c r="F2" s="201"/>
    </row>
    <row r="3" spans="1:6" ht="9.75" customHeight="1">
      <c r="A3" s="1"/>
      <c r="B3" s="1"/>
      <c r="C3" s="1"/>
      <c r="D3" s="1"/>
      <c r="E3" s="1"/>
      <c r="F3" s="132" t="s">
        <v>0</v>
      </c>
    </row>
    <row r="4" spans="1:6" s="3" customFormat="1" ht="15" customHeight="1">
      <c r="A4" s="181" t="s">
        <v>1</v>
      </c>
      <c r="B4" s="181" t="s">
        <v>9</v>
      </c>
      <c r="C4" s="181" t="s">
        <v>107</v>
      </c>
      <c r="D4" s="181" t="s">
        <v>108</v>
      </c>
      <c r="E4" s="181" t="s">
        <v>5</v>
      </c>
      <c r="F4" s="181"/>
    </row>
    <row r="5" spans="1:6" s="97" customFormat="1" ht="51" customHeight="1">
      <c r="A5" s="181"/>
      <c r="B5" s="181"/>
      <c r="C5" s="181"/>
      <c r="D5" s="181"/>
      <c r="E5" s="124" t="s">
        <v>105</v>
      </c>
      <c r="F5" s="124" t="s">
        <v>106</v>
      </c>
    </row>
    <row r="6" spans="1:6" s="3" customFormat="1" ht="12" customHeight="1">
      <c r="A6" s="133">
        <v>1</v>
      </c>
      <c r="B6" s="133">
        <v>2</v>
      </c>
      <c r="C6" s="133">
        <v>4</v>
      </c>
      <c r="D6" s="133">
        <v>5</v>
      </c>
      <c r="E6" s="133">
        <v>6</v>
      </c>
      <c r="F6" s="133">
        <v>7</v>
      </c>
    </row>
    <row r="7" spans="1:6" s="99" customFormat="1" ht="17.25" customHeight="1">
      <c r="A7" s="6">
        <v>600</v>
      </c>
      <c r="B7" s="6">
        <v>60016</v>
      </c>
      <c r="C7" s="126"/>
      <c r="D7" s="121">
        <f>E7</f>
        <v>30296</v>
      </c>
      <c r="E7" s="121">
        <f>E8+E9+E10</f>
        <v>30296</v>
      </c>
      <c r="F7" s="126"/>
    </row>
    <row r="8" spans="1:6" s="3" customFormat="1" ht="17.25" customHeight="1">
      <c r="A8" s="56" t="s">
        <v>92</v>
      </c>
      <c r="B8" s="56">
        <v>60016</v>
      </c>
      <c r="C8" s="122" t="s">
        <v>399</v>
      </c>
      <c r="D8" s="65">
        <f aca="true" t="shared" si="0" ref="D8:D38">E8</f>
        <v>10000</v>
      </c>
      <c r="E8" s="63">
        <v>10000</v>
      </c>
      <c r="F8" s="122"/>
    </row>
    <row r="9" spans="1:6" s="3" customFormat="1" ht="17.25" customHeight="1">
      <c r="A9" s="56"/>
      <c r="B9" s="56">
        <v>60016</v>
      </c>
      <c r="C9" s="122" t="s">
        <v>400</v>
      </c>
      <c r="D9" s="65">
        <f t="shared" si="0"/>
        <v>11296</v>
      </c>
      <c r="E9" s="63">
        <v>11296</v>
      </c>
      <c r="F9" s="122"/>
    </row>
    <row r="10" spans="1:6" s="3" customFormat="1" ht="17.25" customHeight="1">
      <c r="A10" s="56"/>
      <c r="B10" s="56">
        <v>60016</v>
      </c>
      <c r="C10" s="122" t="s">
        <v>401</v>
      </c>
      <c r="D10" s="65">
        <f t="shared" si="0"/>
        <v>9000</v>
      </c>
      <c r="E10" s="63">
        <v>9000</v>
      </c>
      <c r="F10" s="122"/>
    </row>
    <row r="11" spans="1:6" s="3" customFormat="1" ht="17.25" customHeight="1">
      <c r="A11" s="56"/>
      <c r="B11" s="56"/>
      <c r="C11" s="122"/>
      <c r="D11" s="65" t="s">
        <v>92</v>
      </c>
      <c r="E11" s="63"/>
      <c r="F11" s="122"/>
    </row>
    <row r="12" spans="1:6" s="3" customFormat="1" ht="17.25" customHeight="1">
      <c r="A12" s="6">
        <v>900</v>
      </c>
      <c r="B12" s="6">
        <v>90004</v>
      </c>
      <c r="C12" s="127"/>
      <c r="D12" s="121">
        <f>D13</f>
        <v>600</v>
      </c>
      <c r="E12" s="121">
        <f>E13</f>
        <v>600</v>
      </c>
      <c r="F12" s="122"/>
    </row>
    <row r="13" spans="1:6" s="3" customFormat="1" ht="17.25" customHeight="1">
      <c r="A13" s="56" t="s">
        <v>92</v>
      </c>
      <c r="B13" s="56">
        <v>90004</v>
      </c>
      <c r="C13" s="122" t="s">
        <v>402</v>
      </c>
      <c r="D13" s="65">
        <f t="shared" si="0"/>
        <v>600</v>
      </c>
      <c r="E13" s="63">
        <v>600</v>
      </c>
      <c r="F13" s="122"/>
    </row>
    <row r="14" spans="1:6" s="3" customFormat="1" ht="17.25" customHeight="1">
      <c r="A14" s="56"/>
      <c r="B14" s="56"/>
      <c r="C14" s="122"/>
      <c r="D14" s="65" t="s">
        <v>92</v>
      </c>
      <c r="E14" s="63"/>
      <c r="F14" s="122"/>
    </row>
    <row r="15" spans="1:6" s="3" customFormat="1" ht="17.25" customHeight="1">
      <c r="A15" s="6">
        <v>900</v>
      </c>
      <c r="B15" s="6">
        <v>90095</v>
      </c>
      <c r="C15" s="127"/>
      <c r="D15" s="121">
        <f t="shared" si="0"/>
        <v>82177</v>
      </c>
      <c r="E15" s="105">
        <f>E16+E17+E18+E19+E20+E21+E22+E23+E24</f>
        <v>82177</v>
      </c>
      <c r="F15" s="122"/>
    </row>
    <row r="16" spans="1:6" s="3" customFormat="1" ht="17.25" customHeight="1">
      <c r="A16" s="56" t="s">
        <v>92</v>
      </c>
      <c r="B16" s="56">
        <v>90095</v>
      </c>
      <c r="C16" s="122" t="s">
        <v>403</v>
      </c>
      <c r="D16" s="65">
        <f t="shared" si="0"/>
        <v>4000</v>
      </c>
      <c r="E16" s="63">
        <v>4000</v>
      </c>
      <c r="F16" s="122"/>
    </row>
    <row r="17" spans="1:6" s="3" customFormat="1" ht="17.25" customHeight="1">
      <c r="A17" s="56"/>
      <c r="B17" s="56">
        <v>90095</v>
      </c>
      <c r="C17" s="122" t="s">
        <v>404</v>
      </c>
      <c r="D17" s="65">
        <f t="shared" si="0"/>
        <v>4653</v>
      </c>
      <c r="E17" s="63">
        <v>4653</v>
      </c>
      <c r="F17" s="122"/>
    </row>
    <row r="18" spans="1:6" s="3" customFormat="1" ht="17.25" customHeight="1">
      <c r="A18" s="56"/>
      <c r="B18" s="56">
        <v>90095</v>
      </c>
      <c r="C18" s="122" t="s">
        <v>405</v>
      </c>
      <c r="D18" s="65">
        <f t="shared" si="0"/>
        <v>11202</v>
      </c>
      <c r="E18" s="63">
        <v>11202</v>
      </c>
      <c r="F18" s="122"/>
    </row>
    <row r="19" spans="1:6" s="3" customFormat="1" ht="17.25" customHeight="1">
      <c r="A19" s="56"/>
      <c r="B19" s="56">
        <v>90095</v>
      </c>
      <c r="C19" s="122" t="s">
        <v>406</v>
      </c>
      <c r="D19" s="65">
        <f t="shared" si="0"/>
        <v>13869</v>
      </c>
      <c r="E19" s="63">
        <v>13869</v>
      </c>
      <c r="F19" s="122"/>
    </row>
    <row r="20" spans="1:6" s="3" customFormat="1" ht="17.25" customHeight="1">
      <c r="A20" s="56"/>
      <c r="B20" s="56">
        <v>90095</v>
      </c>
      <c r="C20" s="122" t="s">
        <v>407</v>
      </c>
      <c r="D20" s="65">
        <f t="shared" si="0"/>
        <v>9916</v>
      </c>
      <c r="E20" s="63">
        <v>9916</v>
      </c>
      <c r="F20" s="122"/>
    </row>
    <row r="21" spans="1:6" ht="17.25" customHeight="1">
      <c r="A21" s="134"/>
      <c r="B21" s="56">
        <v>90095</v>
      </c>
      <c r="C21" s="128" t="s">
        <v>408</v>
      </c>
      <c r="D21" s="65">
        <f t="shared" si="0"/>
        <v>10732</v>
      </c>
      <c r="E21" s="63">
        <v>10732</v>
      </c>
      <c r="F21" s="122"/>
    </row>
    <row r="22" spans="1:6" s="3" customFormat="1" ht="17.25" customHeight="1">
      <c r="A22" s="56"/>
      <c r="B22" s="56">
        <v>90095</v>
      </c>
      <c r="C22" s="122" t="s">
        <v>402</v>
      </c>
      <c r="D22" s="65">
        <f t="shared" si="0"/>
        <v>3200</v>
      </c>
      <c r="E22" s="63">
        <v>3200</v>
      </c>
      <c r="F22" s="122"/>
    </row>
    <row r="23" spans="1:6" s="3" customFormat="1" ht="17.25" customHeight="1">
      <c r="A23" s="56"/>
      <c r="B23" s="56">
        <v>90095</v>
      </c>
      <c r="C23" s="122" t="s">
        <v>409</v>
      </c>
      <c r="D23" s="65">
        <f t="shared" si="0"/>
        <v>6605</v>
      </c>
      <c r="E23" s="63">
        <v>6605</v>
      </c>
      <c r="F23" s="122"/>
    </row>
    <row r="24" spans="1:6" s="3" customFormat="1" ht="17.25" customHeight="1">
      <c r="A24" s="56"/>
      <c r="B24" s="56">
        <v>90095</v>
      </c>
      <c r="C24" s="122" t="s">
        <v>410</v>
      </c>
      <c r="D24" s="65">
        <f t="shared" si="0"/>
        <v>18000</v>
      </c>
      <c r="E24" s="63">
        <v>18000</v>
      </c>
      <c r="F24" s="122"/>
    </row>
    <row r="25" spans="1:6" s="3" customFormat="1" ht="17.25" customHeight="1">
      <c r="A25" s="56"/>
      <c r="B25" s="56"/>
      <c r="C25" s="122"/>
      <c r="D25" s="65" t="s">
        <v>92</v>
      </c>
      <c r="E25" s="63"/>
      <c r="F25" s="122"/>
    </row>
    <row r="26" spans="1:6" s="3" customFormat="1" ht="17.25" customHeight="1">
      <c r="A26" s="6">
        <v>921</v>
      </c>
      <c r="B26" s="6">
        <v>92195</v>
      </c>
      <c r="C26" s="127"/>
      <c r="D26" s="121">
        <f t="shared" si="0"/>
        <v>1000</v>
      </c>
      <c r="E26" s="105">
        <f>E27</f>
        <v>1000</v>
      </c>
      <c r="F26" s="127"/>
    </row>
    <row r="27" spans="1:6" s="3" customFormat="1" ht="17.25" customHeight="1">
      <c r="A27" s="56" t="s">
        <v>92</v>
      </c>
      <c r="B27" s="56">
        <v>92195</v>
      </c>
      <c r="C27" s="122" t="s">
        <v>404</v>
      </c>
      <c r="D27" s="65">
        <f t="shared" si="0"/>
        <v>1000</v>
      </c>
      <c r="E27" s="63">
        <v>1000</v>
      </c>
      <c r="F27" s="122"/>
    </row>
    <row r="28" spans="1:6" s="3" customFormat="1" ht="17.25" customHeight="1">
      <c r="A28" s="56"/>
      <c r="B28" s="56"/>
      <c r="C28" s="122"/>
      <c r="D28" s="65" t="s">
        <v>92</v>
      </c>
      <c r="E28" s="63"/>
      <c r="F28" s="122"/>
    </row>
    <row r="29" spans="1:6" ht="17.25" customHeight="1">
      <c r="A29" s="130">
        <v>926</v>
      </c>
      <c r="B29" s="130">
        <v>92695</v>
      </c>
      <c r="C29" s="129"/>
      <c r="D29" s="121">
        <f t="shared" si="0"/>
        <v>16481</v>
      </c>
      <c r="E29" s="105">
        <f>E30+E31+E32+E33+E34+E35+E36+E37</f>
        <v>16481</v>
      </c>
      <c r="F29" s="127"/>
    </row>
    <row r="30" spans="1:6" s="3" customFormat="1" ht="17.25" customHeight="1">
      <c r="A30" s="56" t="s">
        <v>92</v>
      </c>
      <c r="B30" s="56">
        <v>92695</v>
      </c>
      <c r="C30" s="122" t="s">
        <v>403</v>
      </c>
      <c r="D30" s="65">
        <f t="shared" si="0"/>
        <v>3039</v>
      </c>
      <c r="E30" s="63">
        <v>3039</v>
      </c>
      <c r="F30" s="122"/>
    </row>
    <row r="31" spans="1:6" s="3" customFormat="1" ht="17.25" customHeight="1">
      <c r="A31" s="56"/>
      <c r="B31" s="56">
        <v>92695</v>
      </c>
      <c r="C31" s="122" t="s">
        <v>399</v>
      </c>
      <c r="D31" s="65">
        <f t="shared" si="0"/>
        <v>4851</v>
      </c>
      <c r="E31" s="63">
        <v>4851</v>
      </c>
      <c r="F31" s="122"/>
    </row>
    <row r="32" spans="1:6" s="3" customFormat="1" ht="17.25" customHeight="1">
      <c r="A32" s="56"/>
      <c r="B32" s="56">
        <v>92695</v>
      </c>
      <c r="C32" s="122" t="s">
        <v>404</v>
      </c>
      <c r="D32" s="65">
        <f t="shared" si="0"/>
        <v>3000</v>
      </c>
      <c r="E32" s="63">
        <v>3000</v>
      </c>
      <c r="F32" s="100"/>
    </row>
    <row r="33" spans="1:6" s="3" customFormat="1" ht="17.25" customHeight="1">
      <c r="A33" s="56"/>
      <c r="B33" s="56">
        <v>92695</v>
      </c>
      <c r="C33" s="122" t="s">
        <v>408</v>
      </c>
      <c r="D33" s="65">
        <f t="shared" si="0"/>
        <v>400</v>
      </c>
      <c r="E33" s="63">
        <v>400</v>
      </c>
      <c r="F33" s="122"/>
    </row>
    <row r="34" spans="1:6" s="3" customFormat="1" ht="17.25" customHeight="1">
      <c r="A34" s="56"/>
      <c r="B34" s="56">
        <v>92695</v>
      </c>
      <c r="C34" s="122" t="s">
        <v>402</v>
      </c>
      <c r="D34" s="65">
        <f t="shared" si="0"/>
        <v>1000</v>
      </c>
      <c r="E34" s="63">
        <v>1000</v>
      </c>
      <c r="F34" s="122"/>
    </row>
    <row r="35" spans="1:6" s="3" customFormat="1" ht="17.25" customHeight="1">
      <c r="A35" s="56"/>
      <c r="B35" s="56">
        <v>92695</v>
      </c>
      <c r="C35" s="122" t="s">
        <v>401</v>
      </c>
      <c r="D35" s="65">
        <f t="shared" si="0"/>
        <v>285</v>
      </c>
      <c r="E35" s="63">
        <v>285</v>
      </c>
      <c r="F35" s="122"/>
    </row>
    <row r="36" spans="1:6" s="3" customFormat="1" ht="17.25" customHeight="1">
      <c r="A36" s="56"/>
      <c r="B36" s="56">
        <v>92695</v>
      </c>
      <c r="C36" s="122" t="s">
        <v>409</v>
      </c>
      <c r="D36" s="65">
        <f t="shared" si="0"/>
        <v>600</v>
      </c>
      <c r="E36" s="63">
        <v>600</v>
      </c>
      <c r="F36" s="122"/>
    </row>
    <row r="37" spans="1:6" ht="17.25" customHeight="1">
      <c r="A37" s="134"/>
      <c r="B37" s="56">
        <v>92695</v>
      </c>
      <c r="C37" s="128" t="s">
        <v>410</v>
      </c>
      <c r="D37" s="65">
        <f t="shared" si="0"/>
        <v>3306</v>
      </c>
      <c r="E37" s="63">
        <v>3306</v>
      </c>
      <c r="F37" s="122"/>
    </row>
    <row r="38" spans="1:6" ht="17.25" customHeight="1">
      <c r="A38" s="196" t="s">
        <v>84</v>
      </c>
      <c r="B38" s="197"/>
      <c r="C38" s="198"/>
      <c r="D38" s="121">
        <f t="shared" si="0"/>
        <v>130554</v>
      </c>
      <c r="E38" s="105">
        <f>E7+E13+E15+E26+E29</f>
        <v>130554</v>
      </c>
      <c r="F38" s="6"/>
    </row>
    <row r="39" spans="2:4" ht="12.75">
      <c r="B39" s="135"/>
      <c r="C39" s="136"/>
      <c r="D39" s="136"/>
    </row>
    <row r="40" spans="1:4" ht="12.75">
      <c r="A40" s="199" t="s">
        <v>92</v>
      </c>
      <c r="B40" s="199"/>
      <c r="C40" s="199"/>
      <c r="D40" s="136"/>
    </row>
    <row r="41" spans="2:4" ht="12.75">
      <c r="B41" s="135"/>
      <c r="C41" s="136"/>
      <c r="D41" s="136"/>
    </row>
    <row r="42" spans="2:4" ht="12.75">
      <c r="B42" s="135"/>
      <c r="C42" s="136"/>
      <c r="D42" s="136"/>
    </row>
    <row r="43" spans="2:4" ht="12.75">
      <c r="B43" s="135"/>
      <c r="C43" s="136"/>
      <c r="D43" s="136"/>
    </row>
    <row r="44" spans="2:4" ht="12.75">
      <c r="B44" s="135"/>
      <c r="C44" s="136"/>
      <c r="D44" s="136"/>
    </row>
    <row r="45" spans="2:4" ht="12.75">
      <c r="B45" s="135"/>
      <c r="C45" s="136"/>
      <c r="D45" s="136"/>
    </row>
    <row r="46" spans="2:4" ht="12.75">
      <c r="B46" s="135"/>
      <c r="C46" s="136"/>
      <c r="D46" s="136"/>
    </row>
    <row r="47" spans="2:4" ht="12.75">
      <c r="B47" s="135"/>
      <c r="C47" s="136"/>
      <c r="D47" s="136"/>
    </row>
    <row r="48" spans="2:4" ht="12.75">
      <c r="B48" s="135"/>
      <c r="C48" s="136"/>
      <c r="D48" s="136"/>
    </row>
  </sheetData>
  <sheetProtection/>
  <mergeCells count="9">
    <mergeCell ref="A38:C38"/>
    <mergeCell ref="A40:C40"/>
    <mergeCell ref="E1:F1"/>
    <mergeCell ref="A2:F2"/>
    <mergeCell ref="A4:A5"/>
    <mergeCell ref="B4:B5"/>
    <mergeCell ref="C4:C5"/>
    <mergeCell ref="D4:D5"/>
    <mergeCell ref="E4:F4"/>
  </mergeCells>
  <printOptions horizontalCentered="1"/>
  <pageMargins left="0.6692913385826772" right="0.5511811023622047" top="1.0236220472440944" bottom="0.5905511811023623" header="0.31496062992125984" footer="0.5118110236220472"/>
  <pageSetup fitToHeight="0" fitToWidth="1" horizontalDpi="300" verticalDpi="300" orientation="portrait" paperSize="9" scale="86" r:id="rId1"/>
  <headerFooter alignWithMargins="0">
    <oddHeader>&amp;RZałącznik nr 7
do uchwały nr  XXVIII/259/09
Rady Miejskiej w Golczewie
z dnia 17.12.2009 r.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view="pageBreakPreview" zoomScaleSheetLayoutView="100" zoomScalePageLayoutView="90" workbookViewId="0" topLeftCell="A23">
      <selection activeCell="A46" sqref="A46"/>
    </sheetView>
  </sheetViews>
  <sheetFormatPr defaultColWidth="9.00390625" defaultRowHeight="12.75"/>
  <cols>
    <col min="1" max="1" width="4.75390625" style="58" customWidth="1"/>
    <col min="2" max="2" width="7.875" style="58" customWidth="1"/>
    <col min="3" max="3" width="8.625" style="58" customWidth="1"/>
    <col min="4" max="4" width="29.25390625" style="58" customWidth="1"/>
    <col min="5" max="5" width="13.25390625" style="58" customWidth="1"/>
    <col min="6" max="6" width="10.625" style="58" customWidth="1"/>
    <col min="7" max="7" width="15.125" style="21" customWidth="1"/>
    <col min="8" max="8" width="12.25390625" style="21" customWidth="1"/>
    <col min="9" max="9" width="12.75390625" style="21" customWidth="1"/>
    <col min="10" max="10" width="11.125" style="21" customWidth="1"/>
    <col min="11" max="11" width="12.375" style="21" customWidth="1"/>
    <col min="12" max="16384" width="9.125" style="21" customWidth="1"/>
  </cols>
  <sheetData>
    <row r="1" spans="10:11" ht="15.75" customHeight="1">
      <c r="J1" s="205" t="s">
        <v>92</v>
      </c>
      <c r="K1" s="205"/>
    </row>
    <row r="2" spans="1:11" ht="67.5" customHeight="1">
      <c r="A2" s="206" t="s">
        <v>389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9.75" customHeight="1" hidden="1">
      <c r="A3" s="137"/>
      <c r="B3" s="137"/>
      <c r="C3" s="137"/>
      <c r="D3" s="137"/>
      <c r="E3" s="137"/>
      <c r="F3" s="137"/>
      <c r="G3" s="137"/>
      <c r="I3" s="138"/>
      <c r="J3" s="138"/>
      <c r="K3" s="139" t="s">
        <v>0</v>
      </c>
    </row>
    <row r="4" spans="1:11" ht="9.75" customHeight="1">
      <c r="A4" s="137"/>
      <c r="B4" s="137"/>
      <c r="C4" s="137"/>
      <c r="D4" s="137"/>
      <c r="E4" s="137"/>
      <c r="F4" s="137"/>
      <c r="G4" s="137"/>
      <c r="I4" s="138"/>
      <c r="J4" s="138"/>
      <c r="K4" s="139" t="s">
        <v>0</v>
      </c>
    </row>
    <row r="5" spans="1:11" ht="29.25" customHeight="1">
      <c r="A5" s="207" t="s">
        <v>16</v>
      </c>
      <c r="B5" s="207" t="s">
        <v>1</v>
      </c>
      <c r="C5" s="207" t="s">
        <v>57</v>
      </c>
      <c r="D5" s="182" t="s">
        <v>58</v>
      </c>
      <c r="E5" s="182" t="s">
        <v>59</v>
      </c>
      <c r="F5" s="182" t="s">
        <v>60</v>
      </c>
      <c r="G5" s="182" t="s">
        <v>61</v>
      </c>
      <c r="H5" s="182" t="s">
        <v>62</v>
      </c>
      <c r="I5" s="182"/>
      <c r="J5" s="182"/>
      <c r="K5" s="182"/>
    </row>
    <row r="6" spans="1:11" ht="63" customHeight="1">
      <c r="A6" s="207"/>
      <c r="B6" s="207"/>
      <c r="C6" s="207"/>
      <c r="D6" s="182"/>
      <c r="E6" s="182"/>
      <c r="F6" s="182"/>
      <c r="G6" s="182"/>
      <c r="H6" s="177" t="s">
        <v>63</v>
      </c>
      <c r="I6" s="177" t="s">
        <v>64</v>
      </c>
      <c r="J6" s="177" t="s">
        <v>99</v>
      </c>
      <c r="K6" s="177" t="s">
        <v>100</v>
      </c>
    </row>
    <row r="7" spans="1:11" ht="13.5" customHeight="1">
      <c r="A7" s="140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9</v>
      </c>
      <c r="I7" s="140">
        <v>10</v>
      </c>
      <c r="J7" s="140">
        <v>11</v>
      </c>
      <c r="K7" s="140">
        <v>12</v>
      </c>
    </row>
    <row r="8" spans="1:11" s="71" customFormat="1" ht="30" customHeight="1">
      <c r="A8" s="141">
        <v>1</v>
      </c>
      <c r="B8" s="141">
        <v>600</v>
      </c>
      <c r="C8" s="141">
        <v>60014</v>
      </c>
      <c r="D8" s="144" t="s">
        <v>359</v>
      </c>
      <c r="E8" s="144" t="s">
        <v>360</v>
      </c>
      <c r="F8" s="141" t="s">
        <v>93</v>
      </c>
      <c r="G8" s="142">
        <v>1900000</v>
      </c>
      <c r="H8" s="156">
        <v>600000</v>
      </c>
      <c r="I8" s="157">
        <v>1240000</v>
      </c>
      <c r="J8" s="157">
        <v>0</v>
      </c>
      <c r="K8" s="157">
        <v>0</v>
      </c>
    </row>
    <row r="9" spans="1:11" s="71" customFormat="1" ht="30" customHeight="1">
      <c r="A9" s="141">
        <v>2</v>
      </c>
      <c r="B9" s="141">
        <v>600</v>
      </c>
      <c r="C9" s="141">
        <v>60016</v>
      </c>
      <c r="D9" s="144" t="s">
        <v>390</v>
      </c>
      <c r="E9" s="144" t="s">
        <v>360</v>
      </c>
      <c r="F9" s="141">
        <v>2010</v>
      </c>
      <c r="G9" s="142">
        <v>50000</v>
      </c>
      <c r="H9" s="142">
        <v>50000</v>
      </c>
      <c r="I9" s="142">
        <v>0</v>
      </c>
      <c r="J9" s="142">
        <v>0</v>
      </c>
      <c r="K9" s="142">
        <v>0</v>
      </c>
    </row>
    <row r="10" spans="1:11" s="71" customFormat="1" ht="30" customHeight="1">
      <c r="A10" s="141">
        <v>3</v>
      </c>
      <c r="B10" s="141">
        <v>600</v>
      </c>
      <c r="C10" s="141">
        <v>60016</v>
      </c>
      <c r="D10" s="144" t="s">
        <v>362</v>
      </c>
      <c r="E10" s="144" t="s">
        <v>360</v>
      </c>
      <c r="F10" s="141" t="s">
        <v>93</v>
      </c>
      <c r="G10" s="142">
        <v>2828800</v>
      </c>
      <c r="H10" s="142">
        <v>1680000</v>
      </c>
      <c r="I10" s="142">
        <v>1028800</v>
      </c>
      <c r="J10" s="142">
        <v>0</v>
      </c>
      <c r="K10" s="142">
        <v>0</v>
      </c>
    </row>
    <row r="11" spans="1:11" s="71" customFormat="1" ht="40.5" customHeight="1">
      <c r="A11" s="141">
        <v>4</v>
      </c>
      <c r="B11" s="141">
        <v>630</v>
      </c>
      <c r="C11" s="141">
        <v>63095</v>
      </c>
      <c r="D11" s="144" t="s">
        <v>363</v>
      </c>
      <c r="E11" s="144" t="s">
        <v>360</v>
      </c>
      <c r="F11" s="141" t="s">
        <v>361</v>
      </c>
      <c r="G11" s="142">
        <v>295000</v>
      </c>
      <c r="H11" s="142">
        <v>280000</v>
      </c>
      <c r="I11" s="142">
        <v>0</v>
      </c>
      <c r="J11" s="142">
        <v>0</v>
      </c>
      <c r="K11" s="142">
        <v>0</v>
      </c>
    </row>
    <row r="12" spans="1:11" s="71" customFormat="1" ht="40.5" customHeight="1">
      <c r="A12" s="141">
        <v>5</v>
      </c>
      <c r="B12" s="141">
        <v>630</v>
      </c>
      <c r="C12" s="141">
        <v>63095</v>
      </c>
      <c r="D12" s="144" t="s">
        <v>364</v>
      </c>
      <c r="E12" s="144" t="s">
        <v>360</v>
      </c>
      <c r="F12" s="141" t="s">
        <v>365</v>
      </c>
      <c r="G12" s="142">
        <v>550000</v>
      </c>
      <c r="H12" s="142">
        <v>50000</v>
      </c>
      <c r="I12" s="142">
        <v>500000</v>
      </c>
      <c r="J12" s="142">
        <v>0</v>
      </c>
      <c r="K12" s="142">
        <v>0</v>
      </c>
    </row>
    <row r="13" spans="1:11" ht="40.5" customHeight="1">
      <c r="A13" s="141">
        <v>6</v>
      </c>
      <c r="B13" s="141">
        <v>630</v>
      </c>
      <c r="C13" s="141">
        <v>63095</v>
      </c>
      <c r="D13" s="144" t="s">
        <v>366</v>
      </c>
      <c r="E13" s="144" t="s">
        <v>360</v>
      </c>
      <c r="F13" s="141" t="s">
        <v>93</v>
      </c>
      <c r="G13" s="142">
        <v>780000</v>
      </c>
      <c r="H13" s="142">
        <v>50000</v>
      </c>
      <c r="I13" s="142">
        <v>700000</v>
      </c>
      <c r="J13" s="142">
        <v>0</v>
      </c>
      <c r="K13" s="142">
        <v>0</v>
      </c>
    </row>
    <row r="14" spans="1:11" ht="30" customHeight="1">
      <c r="A14" s="141">
        <v>7</v>
      </c>
      <c r="B14" s="141">
        <v>700</v>
      </c>
      <c r="C14" s="141">
        <v>70095</v>
      </c>
      <c r="D14" s="144" t="s">
        <v>379</v>
      </c>
      <c r="E14" s="144" t="s">
        <v>360</v>
      </c>
      <c r="F14" s="141" t="s">
        <v>380</v>
      </c>
      <c r="G14" s="142">
        <v>900000</v>
      </c>
      <c r="H14" s="142">
        <v>278900</v>
      </c>
      <c r="I14" s="142">
        <v>100000</v>
      </c>
      <c r="J14" s="142">
        <v>100000</v>
      </c>
      <c r="K14" s="142">
        <v>421100</v>
      </c>
    </row>
    <row r="15" spans="1:11" ht="30" customHeight="1">
      <c r="A15" s="140">
        <v>8</v>
      </c>
      <c r="B15" s="140">
        <v>750</v>
      </c>
      <c r="C15" s="140">
        <v>75023</v>
      </c>
      <c r="D15" s="145" t="s">
        <v>387</v>
      </c>
      <c r="E15" s="145" t="s">
        <v>360</v>
      </c>
      <c r="F15" s="140">
        <v>2010</v>
      </c>
      <c r="G15" s="146">
        <v>10000</v>
      </c>
      <c r="H15" s="146">
        <v>10000</v>
      </c>
      <c r="I15" s="146">
        <v>0</v>
      </c>
      <c r="J15" s="146">
        <v>0</v>
      </c>
      <c r="K15" s="146">
        <v>0</v>
      </c>
    </row>
    <row r="16" spans="1:11" s="71" customFormat="1" ht="40.5" customHeight="1">
      <c r="A16" s="141">
        <v>9</v>
      </c>
      <c r="B16" s="141">
        <v>750</v>
      </c>
      <c r="C16" s="141">
        <v>75023</v>
      </c>
      <c r="D16" s="144" t="s">
        <v>391</v>
      </c>
      <c r="E16" s="144" t="s">
        <v>360</v>
      </c>
      <c r="F16" s="141">
        <v>2010</v>
      </c>
      <c r="G16" s="142">
        <v>10000</v>
      </c>
      <c r="H16" s="142">
        <v>10000</v>
      </c>
      <c r="I16" s="142">
        <v>0</v>
      </c>
      <c r="J16" s="142">
        <v>0</v>
      </c>
      <c r="K16" s="142">
        <v>0</v>
      </c>
    </row>
    <row r="17" spans="1:11" s="71" customFormat="1" ht="56.25" customHeight="1">
      <c r="A17" s="141">
        <v>10</v>
      </c>
      <c r="B17" s="141">
        <v>754</v>
      </c>
      <c r="C17" s="141">
        <v>75405</v>
      </c>
      <c r="D17" s="144" t="s">
        <v>388</v>
      </c>
      <c r="E17" s="144" t="s">
        <v>360</v>
      </c>
      <c r="F17" s="141">
        <v>2010</v>
      </c>
      <c r="G17" s="142">
        <v>4700</v>
      </c>
      <c r="H17" s="142">
        <v>4700</v>
      </c>
      <c r="I17" s="142">
        <v>0</v>
      </c>
      <c r="J17" s="142">
        <v>0</v>
      </c>
      <c r="K17" s="142">
        <v>0</v>
      </c>
    </row>
    <row r="18" spans="1:11" ht="53.25" customHeight="1">
      <c r="A18" s="141">
        <v>11</v>
      </c>
      <c r="B18" s="141">
        <v>754</v>
      </c>
      <c r="C18" s="141">
        <v>75412</v>
      </c>
      <c r="D18" s="144" t="s">
        <v>367</v>
      </c>
      <c r="E18" s="144" t="s">
        <v>360</v>
      </c>
      <c r="F18" s="141" t="s">
        <v>93</v>
      </c>
      <c r="G18" s="142">
        <v>560000</v>
      </c>
      <c r="H18" s="142">
        <v>100000</v>
      </c>
      <c r="I18" s="142">
        <v>460000</v>
      </c>
      <c r="J18" s="142">
        <v>0</v>
      </c>
      <c r="K18" s="142">
        <v>0</v>
      </c>
    </row>
    <row r="19" spans="1:11" ht="40.5" customHeight="1">
      <c r="A19" s="141">
        <v>12</v>
      </c>
      <c r="B19" s="141">
        <v>801</v>
      </c>
      <c r="C19" s="141">
        <v>80101</v>
      </c>
      <c r="D19" s="144" t="s">
        <v>368</v>
      </c>
      <c r="E19" s="144" t="s">
        <v>360</v>
      </c>
      <c r="F19" s="141" t="s">
        <v>361</v>
      </c>
      <c r="G19" s="142">
        <v>334000</v>
      </c>
      <c r="H19" s="142">
        <v>304000</v>
      </c>
      <c r="I19" s="142">
        <v>0</v>
      </c>
      <c r="J19" s="142">
        <v>0</v>
      </c>
      <c r="K19" s="142">
        <v>0</v>
      </c>
    </row>
    <row r="20" spans="1:11" ht="40.5" customHeight="1">
      <c r="A20" s="141">
        <v>13</v>
      </c>
      <c r="B20" s="141">
        <v>801</v>
      </c>
      <c r="C20" s="141">
        <v>80101</v>
      </c>
      <c r="D20" s="144" t="s">
        <v>381</v>
      </c>
      <c r="E20" s="144" t="s">
        <v>360</v>
      </c>
      <c r="F20" s="141">
        <v>2010</v>
      </c>
      <c r="G20" s="142">
        <v>75000</v>
      </c>
      <c r="H20" s="142">
        <v>75000</v>
      </c>
      <c r="I20" s="142">
        <v>0</v>
      </c>
      <c r="J20" s="142">
        <v>0</v>
      </c>
      <c r="K20" s="142">
        <v>0</v>
      </c>
    </row>
    <row r="21" spans="1:11" ht="30" customHeight="1">
      <c r="A21" s="141">
        <v>14</v>
      </c>
      <c r="B21" s="141">
        <v>801</v>
      </c>
      <c r="C21" s="141">
        <v>80104</v>
      </c>
      <c r="D21" s="144" t="s">
        <v>370</v>
      </c>
      <c r="E21" s="144" t="s">
        <v>360</v>
      </c>
      <c r="F21" s="141" t="s">
        <v>369</v>
      </c>
      <c r="G21" s="142">
        <v>2000000</v>
      </c>
      <c r="H21" s="142">
        <v>250000</v>
      </c>
      <c r="I21" s="142">
        <v>220000</v>
      </c>
      <c r="J21" s="142">
        <v>200000</v>
      </c>
      <c r="K21" s="142">
        <v>1330000</v>
      </c>
    </row>
    <row r="22" spans="1:11" s="71" customFormat="1" ht="40.5" customHeight="1">
      <c r="A22" s="141">
        <v>15</v>
      </c>
      <c r="B22" s="141">
        <v>801</v>
      </c>
      <c r="C22" s="141">
        <v>80110</v>
      </c>
      <c r="D22" s="144" t="s">
        <v>371</v>
      </c>
      <c r="E22" s="144" t="s">
        <v>360</v>
      </c>
      <c r="F22" s="141" t="s">
        <v>365</v>
      </c>
      <c r="G22" s="142">
        <v>1300000</v>
      </c>
      <c r="H22" s="142">
        <v>60000</v>
      </c>
      <c r="I22" s="142">
        <v>1240000</v>
      </c>
      <c r="J22" s="142">
        <v>0</v>
      </c>
      <c r="K22" s="142">
        <v>0</v>
      </c>
    </row>
    <row r="23" spans="1:11" ht="53.25" customHeight="1">
      <c r="A23" s="141">
        <v>16</v>
      </c>
      <c r="B23" s="141">
        <v>900</v>
      </c>
      <c r="C23" s="141">
        <v>90001</v>
      </c>
      <c r="D23" s="144" t="s">
        <v>441</v>
      </c>
      <c r="E23" s="144" t="s">
        <v>360</v>
      </c>
      <c r="F23" s="141" t="s">
        <v>93</v>
      </c>
      <c r="G23" s="142">
        <v>7524600</v>
      </c>
      <c r="H23" s="142">
        <v>2558200</v>
      </c>
      <c r="I23" s="142">
        <v>4746400</v>
      </c>
      <c r="J23" s="142">
        <v>0</v>
      </c>
      <c r="K23" s="142">
        <v>0</v>
      </c>
    </row>
    <row r="24" spans="1:11" ht="40.5" customHeight="1">
      <c r="A24" s="141">
        <v>17</v>
      </c>
      <c r="B24" s="144">
        <v>900</v>
      </c>
      <c r="C24" s="141">
        <v>90001</v>
      </c>
      <c r="D24" s="144" t="s">
        <v>372</v>
      </c>
      <c r="E24" s="144" t="s">
        <v>360</v>
      </c>
      <c r="F24" s="141" t="s">
        <v>93</v>
      </c>
      <c r="G24" s="142">
        <v>5177300</v>
      </c>
      <c r="H24" s="142">
        <v>755200</v>
      </c>
      <c r="I24" s="142">
        <v>3952100</v>
      </c>
      <c r="J24" s="142">
        <v>0</v>
      </c>
      <c r="K24" s="142">
        <v>0</v>
      </c>
    </row>
    <row r="25" spans="1:11" ht="30" customHeight="1">
      <c r="A25" s="141">
        <v>18</v>
      </c>
      <c r="B25" s="144">
        <v>900</v>
      </c>
      <c r="C25" s="141">
        <v>90001</v>
      </c>
      <c r="D25" s="144" t="s">
        <v>393</v>
      </c>
      <c r="E25" s="144" t="s">
        <v>360</v>
      </c>
      <c r="F25" s="141">
        <v>2010</v>
      </c>
      <c r="G25" s="142">
        <v>100000</v>
      </c>
      <c r="H25" s="142">
        <v>100000</v>
      </c>
      <c r="I25" s="142">
        <v>0</v>
      </c>
      <c r="J25" s="142">
        <v>0</v>
      </c>
      <c r="K25" s="142">
        <v>0</v>
      </c>
    </row>
    <row r="26" spans="1:11" s="71" customFormat="1" ht="40.5" customHeight="1">
      <c r="A26" s="140">
        <v>19</v>
      </c>
      <c r="B26" s="145">
        <v>900</v>
      </c>
      <c r="C26" s="140">
        <v>90001</v>
      </c>
      <c r="D26" s="145" t="s">
        <v>392</v>
      </c>
      <c r="E26" s="145" t="s">
        <v>360</v>
      </c>
      <c r="F26" s="140">
        <v>2010</v>
      </c>
      <c r="G26" s="146">
        <v>50000</v>
      </c>
      <c r="H26" s="146">
        <v>50000</v>
      </c>
      <c r="I26" s="146">
        <v>0</v>
      </c>
      <c r="J26" s="146">
        <v>0</v>
      </c>
      <c r="K26" s="146">
        <v>0</v>
      </c>
    </row>
    <row r="27" spans="1:11" ht="40.5" customHeight="1">
      <c r="A27" s="141">
        <v>20</v>
      </c>
      <c r="B27" s="141">
        <v>900</v>
      </c>
      <c r="C27" s="141">
        <v>90002</v>
      </c>
      <c r="D27" s="144" t="s">
        <v>437</v>
      </c>
      <c r="E27" s="144" t="s">
        <v>360</v>
      </c>
      <c r="F27" s="141">
        <v>2010</v>
      </c>
      <c r="G27" s="142">
        <v>50000</v>
      </c>
      <c r="H27" s="142">
        <v>50000</v>
      </c>
      <c r="I27" s="142">
        <v>0</v>
      </c>
      <c r="J27" s="142">
        <v>0</v>
      </c>
      <c r="K27" s="142">
        <v>0</v>
      </c>
    </row>
    <row r="28" spans="1:11" ht="30" customHeight="1">
      <c r="A28" s="141">
        <v>21</v>
      </c>
      <c r="B28" s="141">
        <v>900</v>
      </c>
      <c r="C28" s="141">
        <v>90015</v>
      </c>
      <c r="D28" s="144" t="s">
        <v>373</v>
      </c>
      <c r="E28" s="144" t="s">
        <v>360</v>
      </c>
      <c r="F28" s="141" t="s">
        <v>374</v>
      </c>
      <c r="G28" s="142">
        <v>1500000</v>
      </c>
      <c r="H28" s="142">
        <v>150000</v>
      </c>
      <c r="I28" s="142">
        <v>150000</v>
      </c>
      <c r="J28" s="142">
        <v>150000</v>
      </c>
      <c r="K28" s="142">
        <v>1050000</v>
      </c>
    </row>
    <row r="29" spans="1:11" ht="40.5" customHeight="1">
      <c r="A29" s="141">
        <v>22</v>
      </c>
      <c r="B29" s="141">
        <v>900</v>
      </c>
      <c r="C29" s="141">
        <v>90095</v>
      </c>
      <c r="D29" s="144" t="s">
        <v>382</v>
      </c>
      <c r="E29" s="144" t="s">
        <v>360</v>
      </c>
      <c r="F29" s="141">
        <v>2010</v>
      </c>
      <c r="G29" s="142">
        <v>200000</v>
      </c>
      <c r="H29" s="142">
        <v>200000</v>
      </c>
      <c r="I29" s="142">
        <v>0</v>
      </c>
      <c r="J29" s="142">
        <v>0</v>
      </c>
      <c r="K29" s="142">
        <v>0</v>
      </c>
    </row>
    <row r="30" spans="1:11" s="71" customFormat="1" ht="40.5" customHeight="1">
      <c r="A30" s="141">
        <v>23</v>
      </c>
      <c r="B30" s="141">
        <v>921</v>
      </c>
      <c r="C30" s="141">
        <v>92109</v>
      </c>
      <c r="D30" s="144" t="s">
        <v>442</v>
      </c>
      <c r="E30" s="144" t="s">
        <v>360</v>
      </c>
      <c r="F30" s="141" t="s">
        <v>361</v>
      </c>
      <c r="G30" s="142">
        <v>480000</v>
      </c>
      <c r="H30" s="142">
        <v>420000</v>
      </c>
      <c r="I30" s="142">
        <v>0</v>
      </c>
      <c r="J30" s="142">
        <v>0</v>
      </c>
      <c r="K30" s="142">
        <v>0</v>
      </c>
    </row>
    <row r="31" spans="1:11" ht="30" customHeight="1">
      <c r="A31" s="141">
        <v>24</v>
      </c>
      <c r="B31" s="141">
        <v>921</v>
      </c>
      <c r="C31" s="141">
        <v>92109</v>
      </c>
      <c r="D31" s="144" t="s">
        <v>383</v>
      </c>
      <c r="E31" s="144" t="s">
        <v>360</v>
      </c>
      <c r="F31" s="141" t="s">
        <v>361</v>
      </c>
      <c r="G31" s="142">
        <v>230000</v>
      </c>
      <c r="H31" s="142">
        <v>200000</v>
      </c>
      <c r="I31" s="142">
        <v>0</v>
      </c>
      <c r="J31" s="142">
        <v>0</v>
      </c>
      <c r="K31" s="142">
        <v>0</v>
      </c>
    </row>
    <row r="32" spans="1:11" ht="40.5" customHeight="1">
      <c r="A32" s="141">
        <v>25</v>
      </c>
      <c r="B32" s="141">
        <v>921</v>
      </c>
      <c r="C32" s="141">
        <v>92116</v>
      </c>
      <c r="D32" s="144" t="s">
        <v>384</v>
      </c>
      <c r="E32" s="144" t="s">
        <v>385</v>
      </c>
      <c r="F32" s="141" t="s">
        <v>93</v>
      </c>
      <c r="G32" s="142">
        <v>900000</v>
      </c>
      <c r="H32" s="142">
        <v>100000</v>
      </c>
      <c r="I32" s="142">
        <v>750000</v>
      </c>
      <c r="J32" s="142">
        <v>0</v>
      </c>
      <c r="K32" s="142">
        <v>0</v>
      </c>
    </row>
    <row r="33" spans="1:11" ht="30" customHeight="1">
      <c r="A33" s="141">
        <v>26</v>
      </c>
      <c r="B33" s="141">
        <v>926</v>
      </c>
      <c r="C33" s="141">
        <v>92601</v>
      </c>
      <c r="D33" s="144" t="s">
        <v>386</v>
      </c>
      <c r="E33" s="144" t="s">
        <v>360</v>
      </c>
      <c r="F33" s="141" t="s">
        <v>93</v>
      </c>
      <c r="G33" s="142">
        <v>392000</v>
      </c>
      <c r="H33" s="142">
        <v>100000</v>
      </c>
      <c r="I33" s="142">
        <v>200000</v>
      </c>
      <c r="J33" s="142">
        <v>0</v>
      </c>
      <c r="K33" s="142">
        <v>0</v>
      </c>
    </row>
    <row r="34" spans="1:11" s="71" customFormat="1" ht="30" customHeight="1">
      <c r="A34" s="202" t="s">
        <v>84</v>
      </c>
      <c r="B34" s="203"/>
      <c r="C34" s="203"/>
      <c r="D34" s="203"/>
      <c r="E34" s="203"/>
      <c r="F34" s="204"/>
      <c r="G34" s="143">
        <f>SUM(G8:G33)</f>
        <v>28201400</v>
      </c>
      <c r="H34" s="143">
        <f>SUM(H8:H33)</f>
        <v>8486000</v>
      </c>
      <c r="I34" s="143">
        <f>SUM(I8:I33)</f>
        <v>15287300</v>
      </c>
      <c r="J34" s="143">
        <f>SUM(J8:J33)</f>
        <v>450000</v>
      </c>
      <c r="K34" s="143">
        <f>SUM(K8:K33)</f>
        <v>2801100</v>
      </c>
    </row>
    <row r="36" ht="12.75" customHeight="1"/>
    <row r="37" ht="6" customHeight="1"/>
    <row r="38" spans="1:11" s="71" customFormat="1" ht="12.75">
      <c r="A38" s="58"/>
      <c r="B38" s="58"/>
      <c r="C38" s="58"/>
      <c r="D38" s="58"/>
      <c r="E38" s="58"/>
      <c r="F38" s="58"/>
      <c r="G38" s="21"/>
      <c r="H38" s="21"/>
      <c r="I38" s="21"/>
      <c r="J38" s="21"/>
      <c r="K38" s="21"/>
    </row>
    <row r="39" ht="12.75">
      <c r="G39" s="58"/>
    </row>
    <row r="41" ht="6" customHeight="1"/>
    <row r="42" spans="1:11" s="71" customFormat="1" ht="12.75" customHeight="1">
      <c r="A42" s="58"/>
      <c r="B42" s="58"/>
      <c r="C42" s="58"/>
      <c r="D42" s="58"/>
      <c r="E42" s="58"/>
      <c r="F42" s="58"/>
      <c r="G42" s="21"/>
      <c r="H42" s="21"/>
      <c r="I42" s="21"/>
      <c r="J42" s="21"/>
      <c r="K42" s="21"/>
    </row>
    <row r="43" ht="9.75" customHeight="1"/>
    <row r="44" ht="6.75" customHeight="1"/>
    <row r="45" ht="12.75" hidden="1"/>
    <row r="46" spans="1:11" s="71" customFormat="1" ht="12.75">
      <c r="A46" s="58"/>
      <c r="B46" s="58"/>
      <c r="C46" s="58"/>
      <c r="D46" s="58"/>
      <c r="E46" s="58"/>
      <c r="F46" s="58"/>
      <c r="G46" s="21"/>
      <c r="H46" s="21"/>
      <c r="I46" s="21"/>
      <c r="J46" s="21"/>
      <c r="K46" s="21"/>
    </row>
    <row r="48" ht="9" customHeight="1"/>
    <row r="49" ht="8.25" customHeight="1"/>
    <row r="50" spans="1:11" s="71" customFormat="1" ht="12.75">
      <c r="A50" s="58"/>
      <c r="B50" s="58"/>
      <c r="C50" s="58"/>
      <c r="D50" s="58"/>
      <c r="E50" s="58"/>
      <c r="F50" s="58"/>
      <c r="G50" s="21"/>
      <c r="H50" s="21"/>
      <c r="I50" s="21"/>
      <c r="J50" s="21"/>
      <c r="K50" s="21"/>
    </row>
    <row r="54" spans="1:11" s="71" customFormat="1" ht="12.75" customHeight="1">
      <c r="A54" s="58"/>
      <c r="B54" s="58"/>
      <c r="C54" s="58"/>
      <c r="D54" s="58"/>
      <c r="E54" s="58"/>
      <c r="F54" s="58"/>
      <c r="G54" s="21"/>
      <c r="H54" s="21"/>
      <c r="I54" s="21"/>
      <c r="J54" s="21"/>
      <c r="K54" s="21"/>
    </row>
    <row r="58" spans="1:11" s="71" customFormat="1" ht="12.75">
      <c r="A58" s="58"/>
      <c r="B58" s="58"/>
      <c r="C58" s="58"/>
      <c r="D58" s="58"/>
      <c r="E58" s="58"/>
      <c r="F58" s="58"/>
      <c r="G58" s="21"/>
      <c r="H58" s="21"/>
      <c r="I58" s="21"/>
      <c r="J58" s="21"/>
      <c r="K58" s="21"/>
    </row>
    <row r="62" spans="1:11" s="71" customFormat="1" ht="12.75">
      <c r="A62" s="58"/>
      <c r="B62" s="58"/>
      <c r="C62" s="58"/>
      <c r="D62" s="58"/>
      <c r="E62" s="58"/>
      <c r="F62" s="58"/>
      <c r="G62" s="21"/>
      <c r="H62" s="21"/>
      <c r="I62" s="21"/>
      <c r="J62" s="21"/>
      <c r="K62" s="21"/>
    </row>
    <row r="65" ht="7.5" customHeight="1"/>
    <row r="66" spans="1:11" s="71" customFormat="1" ht="12.75">
      <c r="A66" s="58"/>
      <c r="B66" s="58"/>
      <c r="C66" s="58"/>
      <c r="D66" s="58"/>
      <c r="E66" s="58"/>
      <c r="F66" s="58"/>
      <c r="G66" s="21"/>
      <c r="H66" s="21"/>
      <c r="I66" s="21"/>
      <c r="J66" s="21"/>
      <c r="K66" s="21"/>
    </row>
    <row r="68" ht="6" customHeight="1"/>
    <row r="69" ht="5.25" customHeight="1"/>
    <row r="70" spans="1:11" s="71" customFormat="1" ht="12.75">
      <c r="A70" s="58"/>
      <c r="B70" s="58"/>
      <c r="C70" s="58"/>
      <c r="D70" s="58"/>
      <c r="E70" s="58"/>
      <c r="F70" s="58"/>
      <c r="G70" s="21"/>
      <c r="H70" s="21"/>
      <c r="I70" s="21"/>
      <c r="J70" s="21"/>
      <c r="K70" s="21"/>
    </row>
    <row r="72" ht="8.25" customHeight="1"/>
    <row r="73" ht="6" customHeight="1"/>
    <row r="74" spans="1:11" s="71" customFormat="1" ht="12.75">
      <c r="A74" s="58"/>
      <c r="B74" s="58"/>
      <c r="C74" s="58"/>
      <c r="D74" s="58"/>
      <c r="E74" s="58"/>
      <c r="F74" s="58"/>
      <c r="G74" s="21"/>
      <c r="H74" s="21"/>
      <c r="I74" s="21"/>
      <c r="J74" s="21"/>
      <c r="K74" s="21"/>
    </row>
    <row r="76" ht="6.75" customHeight="1"/>
    <row r="77" ht="4.5" customHeight="1"/>
    <row r="78" spans="1:11" s="71" customFormat="1" ht="12.75">
      <c r="A78" s="58"/>
      <c r="B78" s="58"/>
      <c r="C78" s="58"/>
      <c r="D78" s="58"/>
      <c r="E78" s="58"/>
      <c r="F78" s="58"/>
      <c r="G78" s="21"/>
      <c r="H78" s="21"/>
      <c r="I78" s="21"/>
      <c r="J78" s="21"/>
      <c r="K78" s="21"/>
    </row>
    <row r="80" ht="6.75" customHeight="1"/>
    <row r="81" ht="6" customHeight="1"/>
    <row r="82" spans="1:11" s="71" customFormat="1" ht="12.75">
      <c r="A82" s="58"/>
      <c r="B82" s="58"/>
      <c r="C82" s="58"/>
      <c r="D82" s="58"/>
      <c r="E82" s="58"/>
      <c r="F82" s="58"/>
      <c r="G82" s="21"/>
      <c r="H82" s="21"/>
      <c r="I82" s="21"/>
      <c r="J82" s="21"/>
      <c r="K82" s="21"/>
    </row>
    <row r="84" ht="6.75" customHeight="1"/>
    <row r="85" ht="2.25" customHeight="1"/>
    <row r="93" ht="5.25" customHeight="1"/>
    <row r="94" ht="13.5" customHeight="1"/>
    <row r="95" ht="12.75" customHeight="1"/>
    <row r="96" ht="3.75" customHeight="1"/>
    <row r="97" ht="4.5" customHeight="1"/>
  </sheetData>
  <sheetProtection/>
  <mergeCells count="11">
    <mergeCell ref="G5:G6"/>
    <mergeCell ref="H5:K5"/>
    <mergeCell ref="A34:F34"/>
    <mergeCell ref="J1:K1"/>
    <mergeCell ref="A2:K2"/>
    <mergeCell ref="A5:A6"/>
    <mergeCell ref="B5:B6"/>
    <mergeCell ref="C5:C6"/>
    <mergeCell ref="D5:D6"/>
    <mergeCell ref="E5:E6"/>
    <mergeCell ref="F5:F6"/>
  </mergeCells>
  <printOptions horizontalCentered="1"/>
  <pageMargins left="0.5511811023622047" right="0.2362204724409449" top="0.984251968503937" bottom="0.5905511811023623" header="0.1968503937007874" footer="0.31496062992125984"/>
  <pageSetup fitToHeight="0" fitToWidth="1" horizontalDpi="600" verticalDpi="600" orientation="landscape" paperSize="9" r:id="rId1"/>
  <headerFooter alignWithMargins="0">
    <oddHeader>&amp;RZałącznik nr 8
do uchwały nr XXVIII/259/09
Rady Miejskiej w Golczewie
z dnia  17.12.2009 r.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view="pageBreakPreview" zoomScaleSheetLayoutView="100" workbookViewId="0" topLeftCell="A7">
      <selection activeCell="L27" sqref="L27"/>
    </sheetView>
  </sheetViews>
  <sheetFormatPr defaultColWidth="9.00390625" defaultRowHeight="12.75"/>
  <cols>
    <col min="1" max="1" width="4.25390625" style="131" customWidth="1"/>
    <col min="2" max="2" width="4.75390625" style="131" customWidth="1"/>
    <col min="3" max="3" width="8.25390625" style="131" customWidth="1"/>
    <col min="4" max="4" width="30.25390625" style="83" customWidth="1"/>
    <col min="5" max="5" width="21.125" style="83" customWidth="1"/>
    <col min="6" max="6" width="12.125" style="131" customWidth="1"/>
    <col min="7" max="7" width="13.125" style="83" customWidth="1"/>
    <col min="8" max="8" width="12.375" style="83" customWidth="1"/>
    <col min="9" max="9" width="12.75390625" style="83" customWidth="1"/>
    <col min="10" max="10" width="9.75390625" style="83" customWidth="1"/>
    <col min="11" max="11" width="15.00390625" style="83" customWidth="1"/>
    <col min="12" max="16384" width="9.125" style="83" customWidth="1"/>
  </cols>
  <sheetData>
    <row r="1" ht="15.75" customHeight="1">
      <c r="K1" s="35" t="s">
        <v>92</v>
      </c>
    </row>
    <row r="2" spans="1:11" ht="113.25" customHeight="1">
      <c r="A2" s="179" t="s">
        <v>396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9.75" customHeight="1">
      <c r="A3" s="209"/>
      <c r="B3" s="209"/>
      <c r="C3" s="209"/>
      <c r="D3" s="209"/>
      <c r="E3" s="209"/>
      <c r="F3" s="209"/>
      <c r="G3" s="209"/>
      <c r="K3" s="132" t="s">
        <v>0</v>
      </c>
    </row>
    <row r="4" spans="1:11" ht="64.5" customHeight="1">
      <c r="A4" s="183" t="s">
        <v>16</v>
      </c>
      <c r="B4" s="183" t="s">
        <v>1</v>
      </c>
      <c r="C4" s="183" t="s">
        <v>57</v>
      </c>
      <c r="D4" s="208" t="s">
        <v>412</v>
      </c>
      <c r="E4" s="208" t="s">
        <v>413</v>
      </c>
      <c r="F4" s="208" t="s">
        <v>65</v>
      </c>
      <c r="G4" s="208" t="s">
        <v>66</v>
      </c>
      <c r="H4" s="208" t="s">
        <v>67</v>
      </c>
      <c r="I4" s="208"/>
      <c r="J4" s="208"/>
      <c r="K4" s="208"/>
    </row>
    <row r="5" spans="1:11" ht="12" customHeight="1">
      <c r="A5" s="183"/>
      <c r="B5" s="183"/>
      <c r="C5" s="183"/>
      <c r="D5" s="208"/>
      <c r="E5" s="208"/>
      <c r="F5" s="208"/>
      <c r="G5" s="208"/>
      <c r="H5" s="178" t="s">
        <v>63</v>
      </c>
      <c r="I5" s="178" t="s">
        <v>64</v>
      </c>
      <c r="J5" s="178" t="s">
        <v>99</v>
      </c>
      <c r="K5" s="178" t="s">
        <v>100</v>
      </c>
    </row>
    <row r="6" spans="1:11" ht="12.75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7">
        <v>10</v>
      </c>
      <c r="K6" s="147">
        <v>11</v>
      </c>
    </row>
    <row r="7" spans="1:11" ht="81.75" customHeight="1">
      <c r="A7" s="154">
        <v>1</v>
      </c>
      <c r="B7" s="141">
        <v>600</v>
      </c>
      <c r="C7" s="141">
        <v>60016</v>
      </c>
      <c r="D7" s="149" t="s">
        <v>414</v>
      </c>
      <c r="E7" s="150" t="s">
        <v>360</v>
      </c>
      <c r="F7" s="141" t="s">
        <v>93</v>
      </c>
      <c r="G7" s="142">
        <v>2828800</v>
      </c>
      <c r="H7" s="142">
        <v>1680000</v>
      </c>
      <c r="I7" s="142">
        <v>1028800</v>
      </c>
      <c r="J7" s="142">
        <v>0</v>
      </c>
      <c r="K7" s="142">
        <v>0</v>
      </c>
    </row>
    <row r="8" spans="1:11" ht="69" customHeight="1">
      <c r="A8" s="154">
        <v>2</v>
      </c>
      <c r="B8" s="141">
        <v>630</v>
      </c>
      <c r="C8" s="141">
        <v>63095</v>
      </c>
      <c r="D8" s="149" t="s">
        <v>415</v>
      </c>
      <c r="E8" s="150" t="s">
        <v>360</v>
      </c>
      <c r="F8" s="141" t="s">
        <v>361</v>
      </c>
      <c r="G8" s="142">
        <v>295000</v>
      </c>
      <c r="H8" s="142">
        <v>280000</v>
      </c>
      <c r="I8" s="142">
        <v>0</v>
      </c>
      <c r="J8" s="142">
        <v>0</v>
      </c>
      <c r="K8" s="142">
        <v>0</v>
      </c>
    </row>
    <row r="9" spans="1:11" ht="61.5" customHeight="1">
      <c r="A9" s="154">
        <v>3</v>
      </c>
      <c r="B9" s="141">
        <v>801</v>
      </c>
      <c r="C9" s="141">
        <v>80101</v>
      </c>
      <c r="D9" s="149" t="s">
        <v>416</v>
      </c>
      <c r="E9" s="150" t="s">
        <v>360</v>
      </c>
      <c r="F9" s="141" t="s">
        <v>361</v>
      </c>
      <c r="G9" s="142">
        <v>334000</v>
      </c>
      <c r="H9" s="142">
        <v>304000</v>
      </c>
      <c r="I9" s="142">
        <v>0</v>
      </c>
      <c r="J9" s="142">
        <v>0</v>
      </c>
      <c r="K9" s="142">
        <v>0</v>
      </c>
    </row>
    <row r="10" spans="1:11" ht="102.75" customHeight="1">
      <c r="A10" s="154">
        <v>4</v>
      </c>
      <c r="B10" s="141">
        <v>853</v>
      </c>
      <c r="C10" s="141">
        <v>85395</v>
      </c>
      <c r="D10" s="149" t="s">
        <v>445</v>
      </c>
      <c r="E10" s="150" t="s">
        <v>360</v>
      </c>
      <c r="F10" s="141">
        <v>2010</v>
      </c>
      <c r="G10" s="142">
        <v>86064.43</v>
      </c>
      <c r="H10" s="142">
        <v>86064.43</v>
      </c>
      <c r="I10" s="142">
        <v>0</v>
      </c>
      <c r="J10" s="142">
        <v>0</v>
      </c>
      <c r="K10" s="142">
        <v>0</v>
      </c>
    </row>
    <row r="11" spans="1:11" ht="92.25" customHeight="1">
      <c r="A11" s="154">
        <v>5</v>
      </c>
      <c r="B11" s="141">
        <v>900</v>
      </c>
      <c r="C11" s="141">
        <v>90001</v>
      </c>
      <c r="D11" s="149" t="s">
        <v>440</v>
      </c>
      <c r="E11" s="150" t="s">
        <v>360</v>
      </c>
      <c r="F11" s="141" t="s">
        <v>93</v>
      </c>
      <c r="G11" s="142">
        <v>7524600</v>
      </c>
      <c r="H11" s="142">
        <v>2558200</v>
      </c>
      <c r="I11" s="142">
        <v>4746400</v>
      </c>
      <c r="J11" s="142">
        <v>0</v>
      </c>
      <c r="K11" s="142">
        <v>0</v>
      </c>
    </row>
    <row r="12" spans="1:11" ht="57.75" customHeight="1">
      <c r="A12" s="154">
        <v>6</v>
      </c>
      <c r="B12" s="141">
        <v>900</v>
      </c>
      <c r="C12" s="141">
        <v>90001</v>
      </c>
      <c r="D12" s="149" t="s">
        <v>417</v>
      </c>
      <c r="E12" s="150" t="s">
        <v>360</v>
      </c>
      <c r="F12" s="141" t="s">
        <v>93</v>
      </c>
      <c r="G12" s="142">
        <v>5177300</v>
      </c>
      <c r="H12" s="142">
        <v>755200</v>
      </c>
      <c r="I12" s="142">
        <v>3952100</v>
      </c>
      <c r="J12" s="142">
        <v>0</v>
      </c>
      <c r="K12" s="142">
        <v>0</v>
      </c>
    </row>
    <row r="13" spans="1:11" ht="87.75" customHeight="1">
      <c r="A13" s="154">
        <v>7</v>
      </c>
      <c r="B13" s="141">
        <v>900</v>
      </c>
      <c r="C13" s="141">
        <v>90095</v>
      </c>
      <c r="D13" s="149" t="s">
        <v>418</v>
      </c>
      <c r="E13" s="150" t="s">
        <v>360</v>
      </c>
      <c r="F13" s="141">
        <v>2010</v>
      </c>
      <c r="G13" s="142">
        <v>200000</v>
      </c>
      <c r="H13" s="142">
        <v>200000</v>
      </c>
      <c r="I13" s="142">
        <v>0</v>
      </c>
      <c r="J13" s="142">
        <v>0</v>
      </c>
      <c r="K13" s="142">
        <v>0</v>
      </c>
    </row>
    <row r="14" spans="1:11" ht="61.5" customHeight="1">
      <c r="A14" s="154">
        <v>8</v>
      </c>
      <c r="B14" s="141">
        <v>921</v>
      </c>
      <c r="C14" s="141">
        <v>92109</v>
      </c>
      <c r="D14" s="149" t="s">
        <v>419</v>
      </c>
      <c r="E14" s="150" t="s">
        <v>360</v>
      </c>
      <c r="F14" s="141" t="s">
        <v>361</v>
      </c>
      <c r="G14" s="142">
        <v>480000</v>
      </c>
      <c r="H14" s="142">
        <v>420000</v>
      </c>
      <c r="I14" s="142">
        <v>0</v>
      </c>
      <c r="J14" s="142">
        <v>0</v>
      </c>
      <c r="K14" s="142">
        <v>0</v>
      </c>
    </row>
    <row r="15" spans="1:11" ht="16.5" customHeight="1">
      <c r="A15" s="154">
        <v>9</v>
      </c>
      <c r="B15" s="141">
        <v>921</v>
      </c>
      <c r="C15" s="141">
        <v>92109</v>
      </c>
      <c r="D15" s="149" t="s">
        <v>420</v>
      </c>
      <c r="E15" s="150" t="s">
        <v>360</v>
      </c>
      <c r="F15" s="141" t="s">
        <v>361</v>
      </c>
      <c r="G15" s="142">
        <v>230000</v>
      </c>
      <c r="H15" s="142">
        <v>200000</v>
      </c>
      <c r="I15" s="142">
        <v>0</v>
      </c>
      <c r="J15" s="142">
        <v>0</v>
      </c>
      <c r="K15" s="142">
        <v>0</v>
      </c>
    </row>
    <row r="16" spans="1:11" ht="12.75">
      <c r="A16" s="182" t="s">
        <v>84</v>
      </c>
      <c r="B16" s="182"/>
      <c r="C16" s="182"/>
      <c r="D16" s="182"/>
      <c r="E16" s="182"/>
      <c r="F16" s="182"/>
      <c r="G16" s="143">
        <f>SUM(G7:G15)</f>
        <v>17155764.43</v>
      </c>
      <c r="H16" s="143">
        <f>SUM(H7:H15)</f>
        <v>6483464.43</v>
      </c>
      <c r="I16" s="143">
        <f>SUM(I7:I15)</f>
        <v>9727300</v>
      </c>
      <c r="J16" s="143">
        <f>SUM(J7:J15)</f>
        <v>0</v>
      </c>
      <c r="K16" s="143">
        <f>SUM(K7:K15)</f>
        <v>0</v>
      </c>
    </row>
    <row r="17" spans="1:11" ht="12.75">
      <c r="A17" s="155"/>
      <c r="B17" s="155"/>
      <c r="C17" s="155"/>
      <c r="D17" s="148"/>
      <c r="E17" s="148"/>
      <c r="F17" s="155"/>
      <c r="G17" s="148"/>
      <c r="H17" s="148"/>
      <c r="I17" s="148"/>
      <c r="J17" s="148"/>
      <c r="K17" s="148"/>
    </row>
  </sheetData>
  <sheetProtection/>
  <mergeCells count="11">
    <mergeCell ref="A2:K2"/>
    <mergeCell ref="A4:A5"/>
    <mergeCell ref="B4:B5"/>
    <mergeCell ref="C4:C5"/>
    <mergeCell ref="D4:D5"/>
    <mergeCell ref="A16:F16"/>
    <mergeCell ref="H4:K4"/>
    <mergeCell ref="A3:G3"/>
    <mergeCell ref="E4:E5"/>
    <mergeCell ref="F4:F5"/>
    <mergeCell ref="G4:G5"/>
  </mergeCells>
  <printOptions horizontalCentered="1" verticalCentered="1"/>
  <pageMargins left="0.5511811023622047" right="0.5511811023622047" top="1.299212598425197" bottom="0.5511811023622047" header="0.5118110236220472" footer="0.35433070866141736"/>
  <pageSetup fitToHeight="0" fitToWidth="1" horizontalDpi="600" verticalDpi="600" orientation="landscape" paperSize="9" scale="95" r:id="rId1"/>
  <headerFooter alignWithMargins="0">
    <oddHeader>&amp;RZałącznik nr 9
do uchwały nr XXVIII/259/09
Rady Miejskiej w Golczewie
z dnia 17.12.2009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2010-01-08T14:11:30Z</cp:lastPrinted>
  <dcterms:created xsi:type="dcterms:W3CDTF">2009-10-01T05:59:07Z</dcterms:created>
  <dcterms:modified xsi:type="dcterms:W3CDTF">2010-01-08T14:17:54Z</dcterms:modified>
  <cp:category/>
  <cp:version/>
  <cp:contentType/>
  <cp:contentStatus/>
</cp:coreProperties>
</file>