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0" yWindow="285" windowWidth="12120" windowHeight="6525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</sheets>
  <definedNames>
    <definedName name="_xlnm.Print_Area" localSheetId="0">'1'!$A$1:$G$105</definedName>
  </definedNames>
  <calcPr fullCalcOnLoad="1" fullPrecision="0"/>
</workbook>
</file>

<file path=xl/sharedStrings.xml><?xml version="1.0" encoding="utf-8"?>
<sst xmlns="http://schemas.openxmlformats.org/spreadsheetml/2006/main" count="1078" uniqueCount="473">
  <si>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</si>
  <si>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</si>
  <si>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</si>
  <si>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</si>
  <si>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</si>
  <si>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</si>
  <si>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</si>
  <si>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</si>
  <si>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Wydatki</t>
  </si>
  <si>
    <t>Przychody</t>
  </si>
  <si>
    <t>I.</t>
  </si>
  <si>
    <t>Zakłady budżetowe</t>
  </si>
  <si>
    <t>1.</t>
  </si>
  <si>
    <t>2.</t>
  </si>
  <si>
    <t>3.</t>
  </si>
  <si>
    <t>II.</t>
  </si>
  <si>
    <t>III.</t>
  </si>
  <si>
    <t>Nazwa</t>
  </si>
  <si>
    <t>5.</t>
  </si>
  <si>
    <t>Kredyty</t>
  </si>
  <si>
    <t>Pożyczki</t>
  </si>
  <si>
    <t>6.</t>
  </si>
  <si>
    <t>Nadwyżka budżetu z lat ubiegłych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</si>
  <si>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</si>
  <si>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</si>
  <si>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</si>
  <si>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</si>
  <si>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</si>
  <si>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</si>
  <si>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</si>
  <si>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</si>
  <si>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</si>
  <si>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</si>
  <si>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</si>
  <si>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</si>
  <si>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</si>
  <si>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Wydatki bieżące</t>
  </si>
  <si>
    <t>IV.</t>
  </si>
  <si>
    <t>Wydatki majątkowe</t>
  </si>
  <si>
    <t>Rozdz.</t>
  </si>
  <si>
    <t>w złotych</t>
  </si>
  <si>
    <t>Nazwa zadania</t>
  </si>
  <si>
    <t>Kwota dotacji</t>
  </si>
  <si>
    <t>Nazwa instytucji</t>
  </si>
  <si>
    <t>§ 991</t>
  </si>
  <si>
    <t>x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</si>
  <si>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</si>
  <si>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</si>
  <si>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</si>
  <si>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</si>
  <si>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</si>
  <si>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</si>
  <si>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</si>
  <si>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</si>
  <si>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w  złotych</t>
  </si>
  <si>
    <t>2008 r.</t>
  </si>
  <si>
    <t>2009 r.</t>
  </si>
  <si>
    <t>Lp.</t>
  </si>
  <si>
    <t>Klasyfikacja
§</t>
  </si>
  <si>
    <t>Stan środków obrotowych na początek roku</t>
  </si>
  <si>
    <t>w tym: wpłata do budżetu</t>
  </si>
  <si>
    <t>Stan środków obrotowych na koniec roku</t>
  </si>
  <si>
    <t>§ 931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</si>
  <si>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</si>
  <si>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</si>
  <si>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</si>
  <si>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</si>
  <si>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Planowane wydatki</t>
  </si>
  <si>
    <t>z tego:</t>
  </si>
  <si>
    <t>Dotacje</t>
  </si>
  <si>
    <t>dotacje</t>
  </si>
  <si>
    <t>Wydatki
bieżące</t>
  </si>
  <si>
    <t>Wydatki
majątkowe</t>
  </si>
  <si>
    <t>Dotacje
ogółem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</si>
  <si>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</si>
  <si>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</si>
  <si>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</si>
  <si>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</si>
  <si>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Źródło dochodów</t>
  </si>
  <si>
    <t>Wydatki na obsługę długu</t>
  </si>
  <si>
    <t>Jednostka organizacyjna realizująca program lub koordynująca wykonanie programu</t>
  </si>
  <si>
    <t>dochody własne jst</t>
  </si>
  <si>
    <t>A.      
B.
C.
…</t>
  </si>
  <si>
    <t>Nazwa zadania inwestycyjnego</t>
  </si>
  <si>
    <t xml:space="preserve">§ 944 </t>
  </si>
  <si>
    <t>Wydatki
ogółem
(6+10)</t>
  </si>
  <si>
    <t>na inwestycje</t>
  </si>
  <si>
    <t>Papiery wartościowe (obligacje)</t>
  </si>
  <si>
    <t>Wykup papierów wartościowych (obligacji)</t>
  </si>
  <si>
    <t>Rolnictwo i łowiectwo</t>
  </si>
  <si>
    <t>Pozostała działalność</t>
  </si>
  <si>
    <t>Transport i łączność</t>
  </si>
  <si>
    <t>Drogi publiczne powiatowe</t>
  </si>
  <si>
    <t>Drogi publiczne gminne</t>
  </si>
  <si>
    <t>010</t>
  </si>
  <si>
    <t>630</t>
  </si>
  <si>
    <t>Turystyka</t>
  </si>
  <si>
    <t>63095</t>
  </si>
  <si>
    <t>700</t>
  </si>
  <si>
    <t>Gospodarka mieszkaniowa</t>
  </si>
  <si>
    <t>70005</t>
  </si>
  <si>
    <t>Gospodarka gruntami i nieruchomościami</t>
  </si>
  <si>
    <t>70095</t>
  </si>
  <si>
    <t>710</t>
  </si>
  <si>
    <t>Działalność usługowa</t>
  </si>
  <si>
    <t>71004</t>
  </si>
  <si>
    <t>Plany zagospodarowania przestrzennego</t>
  </si>
  <si>
    <t>71014</t>
  </si>
  <si>
    <t>Opracowania geodezyjne i kartograficzne</t>
  </si>
  <si>
    <t>71035</t>
  </si>
  <si>
    <t>Cmentarze</t>
  </si>
  <si>
    <t>750</t>
  </si>
  <si>
    <t>Administracja publiczna</t>
  </si>
  <si>
    <t>75011</t>
  </si>
  <si>
    <t>Urzędy wojewódzkie</t>
  </si>
  <si>
    <t>75022</t>
  </si>
  <si>
    <t>Rady gmin</t>
  </si>
  <si>
    <t>75023</t>
  </si>
  <si>
    <t>Urzedy gmin</t>
  </si>
  <si>
    <t>75075</t>
  </si>
  <si>
    <t>Promocja jst</t>
  </si>
  <si>
    <t>75095</t>
  </si>
  <si>
    <t>751</t>
  </si>
  <si>
    <t>75101</t>
  </si>
  <si>
    <t>754</t>
  </si>
  <si>
    <t>75405</t>
  </si>
  <si>
    <t>Komendy powiatowe Policji</t>
  </si>
  <si>
    <t>75411</t>
  </si>
  <si>
    <t>Komendy powiatowe Państwowej Straży Pożarnej</t>
  </si>
  <si>
    <t>75412</t>
  </si>
  <si>
    <t>Ochotnicze straże pożarne</t>
  </si>
  <si>
    <t>756</t>
  </si>
  <si>
    <t>75647</t>
  </si>
  <si>
    <t>757</t>
  </si>
  <si>
    <t>Obsługa długu publicznego</t>
  </si>
  <si>
    <t>75702</t>
  </si>
  <si>
    <t>2010 r.</t>
  </si>
  <si>
    <t>020</t>
  </si>
  <si>
    <t>Leśnictwo</t>
  </si>
  <si>
    <t>02095</t>
  </si>
  <si>
    <t>0750</t>
  </si>
  <si>
    <t>Dochody z najmu i dzierżawy składników majątkowych Skarbu Państwa, jst lub innych jednostek zaliczanych do sektora finansów publicznych oraz innych umów o podobnym charakterze</t>
  </si>
  <si>
    <t>600</t>
  </si>
  <si>
    <t>60014</t>
  </si>
  <si>
    <t>2320</t>
  </si>
  <si>
    <t>0470</t>
  </si>
  <si>
    <t>0760</t>
  </si>
  <si>
    <t>Wpływy z tytułu przekształcenia prawa użytkowania wieczystego przysługującego osobom fizycznym w prawo własności</t>
  </si>
  <si>
    <t>0770</t>
  </si>
  <si>
    <t>Wpłaty z tytułu odpłatnego nabycia prawa własności oraz prawa użytkowania wieczystego nieruchomości</t>
  </si>
  <si>
    <t>0920</t>
  </si>
  <si>
    <t>Pozostałe odsetki</t>
  </si>
  <si>
    <t>0970</t>
  </si>
  <si>
    <t>Wpływy z różnych dochodów</t>
  </si>
  <si>
    <t>2020</t>
  </si>
  <si>
    <t>Dotacje celowe otrzymane z budżetu państwa na zadania bieżące realizowane przez gminę na podstawie porozumień z organami administracji rządowej</t>
  </si>
  <si>
    <t>2010</t>
  </si>
  <si>
    <t>2360</t>
  </si>
  <si>
    <t>Dochody jst związane z realizacją zadań z zakresu administracji rządowej oraz innych zadań zleconych ustawami</t>
  </si>
  <si>
    <t>0690</t>
  </si>
  <si>
    <t>Wpływy z różnych opłat</t>
  </si>
  <si>
    <t>0830</t>
  </si>
  <si>
    <t>Wpływy z usług</t>
  </si>
  <si>
    <t>Urzędy naczelnych organów władzy państwowej, kontroli i ochrony prawa oraz sądownictwa</t>
  </si>
  <si>
    <t>Dochody od osób prawnych, od osób fizycznych i od innych jednostek nieposiadających osobowości prawnej oraz wydatki związane z ich poborem</t>
  </si>
  <si>
    <t>75601</t>
  </si>
  <si>
    <t>0350</t>
  </si>
  <si>
    <t>Podatek od działalności gospodarczej osób fizycznych, opłacany w formie karty podatkowej</t>
  </si>
  <si>
    <t>0910</t>
  </si>
  <si>
    <t>75615</t>
  </si>
  <si>
    <t>Wpływy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</si>
  <si>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</si>
  <si>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</si>
  <si>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</si>
  <si>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</si>
  <si>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</si>
  <si>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</si>
  <si>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</si>
  <si>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0500</t>
  </si>
  <si>
    <t>Podatek od czynności cywilnoprawnych</t>
  </si>
  <si>
    <t>75616</t>
  </si>
  <si>
    <t>Wpływy z podatku rolnego, podatku leśnego, podatku od spadków i darowizn, podatku od czynności cywilnoprawnych oraz podatków i opłat lokalnych od osób fizycznych</t>
  </si>
  <si>
    <t>0360</t>
  </si>
  <si>
    <t>Podatek od spadków i darowizn</t>
  </si>
  <si>
    <t>0370</t>
  </si>
  <si>
    <t>0430</t>
  </si>
  <si>
    <t>Wpływy z opłaty targowej</t>
  </si>
  <si>
    <t>75618</t>
  </si>
  <si>
    <t>Wpływy z innych opłat stanowiących dochody jst na podstawie ustaw</t>
  </si>
  <si>
    <t>0410</t>
  </si>
  <si>
    <t>Wpływy z opłaty skarbowej</t>
  </si>
  <si>
    <t>0460</t>
  </si>
  <si>
    <t>Wpływy z opłaty eksploatacyjnej</t>
  </si>
  <si>
    <t>0480</t>
  </si>
  <si>
    <t>Wpływy z opłat za wydawanie zezwoleń na sprzedaż alkoholu</t>
  </si>
  <si>
    <t>75621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</si>
  <si>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</si>
  <si>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</si>
  <si>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</si>
  <si>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</si>
  <si>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</si>
  <si>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758</t>
  </si>
  <si>
    <t>Różne rozliczenia</t>
  </si>
  <si>
    <t>75801</t>
  </si>
  <si>
    <t>Część oświatowa subwencji ogólnej dla jst</t>
  </si>
  <si>
    <t>2920</t>
  </si>
  <si>
    <t>Subwencje ogólne z budżetu państwa</t>
  </si>
  <si>
    <t>75807</t>
  </si>
  <si>
    <t>Część wyrównawcza subwencji ogólnej dla gmin</t>
  </si>
  <si>
    <t>75831</t>
  </si>
  <si>
    <t>Część równoważąca subwencji ogólnej dla gmin</t>
  </si>
  <si>
    <t>852</t>
  </si>
  <si>
    <t>Pomoc społeczna</t>
  </si>
  <si>
    <t>85212</t>
  </si>
  <si>
    <t>Świadczenia rodzinne, zaliczka alimentacyjna oraz składki na ubezpieczenia emerytale i rentowe z ubezpieczenia społecznego</t>
  </si>
  <si>
    <t>85213</t>
  </si>
  <si>
    <t>85214</t>
  </si>
  <si>
    <t>2030</t>
  </si>
  <si>
    <t>85219</t>
  </si>
  <si>
    <t>Ośrodki pomocy społecznej</t>
  </si>
  <si>
    <t>85295</t>
  </si>
  <si>
    <t>900</t>
  </si>
  <si>
    <t>Gospodarka komunalna i ochrona środowiska</t>
  </si>
  <si>
    <t>90013</t>
  </si>
  <si>
    <t>Schroniska dla zwierząt</t>
  </si>
  <si>
    <t>2310</t>
  </si>
  <si>
    <t>Ogółem dochody</t>
  </si>
  <si>
    <t>Obsługa papierów wartościowych, kredytów i pożyczek jst</t>
  </si>
  <si>
    <t>Dochody od osób prawnych, od osób  fizycznych i od innych jednostek nieposiadających osobowości prawnej oraz wydatki związane z ich poborem</t>
  </si>
  <si>
    <t>Urzedy naczelnych organów władzy państwowej, kontroli i ochrony prawa</t>
  </si>
  <si>
    <t>801</t>
  </si>
  <si>
    <t>Oświata i wychowanie</t>
  </si>
  <si>
    <t>80101</t>
  </si>
  <si>
    <t>80104</t>
  </si>
  <si>
    <t>Przedszkola</t>
  </si>
  <si>
    <t>Miejsko-Gminna Biblioteka Publiczna w Golczewie (instytucja kultury)</t>
  </si>
  <si>
    <t>Prowadzenie placówki wsparcia dziennego dla uczniów z rodzin patologicznych</t>
  </si>
  <si>
    <t>90011</t>
  </si>
  <si>
    <t>A.      
B.      100.000
C.
…</t>
  </si>
  <si>
    <t>Urząd Miejski w Golczewie</t>
  </si>
  <si>
    <t>** zadanie zostanie wprowadzone do budżetu po podpisaniu stosownych umów na środki finansowe</t>
  </si>
  <si>
    <t>Szkoły podstawowe</t>
  </si>
  <si>
    <t>80103</t>
  </si>
  <si>
    <t>Oddziały przedszkolne w szkołach podstawowych</t>
  </si>
  <si>
    <t>80110</t>
  </si>
  <si>
    <t>Gimnazja</t>
  </si>
  <si>
    <t>80113</t>
  </si>
  <si>
    <t>Dowożenie uczniów do szkół</t>
  </si>
  <si>
    <t>80114</t>
  </si>
  <si>
    <t>80120</t>
  </si>
  <si>
    <t>Licea ogólnokształcące</t>
  </si>
  <si>
    <t>80146</t>
  </si>
  <si>
    <t>Dokształcanie i doskonalenie nauczycieli</t>
  </si>
  <si>
    <t>80195</t>
  </si>
  <si>
    <t>851</t>
  </si>
  <si>
    <t>Ochrona zdrowia</t>
  </si>
  <si>
    <t>85153</t>
  </si>
  <si>
    <t>Zwalczanie narkomanii</t>
  </si>
  <si>
    <t>85154</t>
  </si>
  <si>
    <t>Przeciwdziałanie alkoholizmowi</t>
  </si>
  <si>
    <t>Zasiłki i pomoc w naturze oraz składki na ubezpoieczenia emerytalne i rentowe</t>
  </si>
  <si>
    <t>85215</t>
  </si>
  <si>
    <t>Dodatki mieszkaniowe</t>
  </si>
  <si>
    <t>Pozostała działaność</t>
  </si>
  <si>
    <t>854</t>
  </si>
  <si>
    <t>Edukacyjna opieka wychowawcza</t>
  </si>
  <si>
    <t>85401</t>
  </si>
  <si>
    <t>Świetlice szkolne</t>
  </si>
  <si>
    <t>Pomoc materialna dla uczniów</t>
  </si>
  <si>
    <t>85415</t>
  </si>
  <si>
    <t>85446</t>
  </si>
  <si>
    <t>90002</t>
  </si>
  <si>
    <t>Gospodarka odpadami</t>
  </si>
  <si>
    <t>90003</t>
  </si>
  <si>
    <t>Oczyszczanie miast i wsi</t>
  </si>
  <si>
    <t>90004</t>
  </si>
  <si>
    <t>Utrzymanie zieleni w miastach i gminach</t>
  </si>
  <si>
    <t>90015</t>
  </si>
  <si>
    <t>Oświetlenie ulic,placów i dróg</t>
  </si>
  <si>
    <t>90017</t>
  </si>
  <si>
    <t>Zakłady gospodarki komunalnej</t>
  </si>
  <si>
    <t>921</t>
  </si>
  <si>
    <t>92116</t>
  </si>
  <si>
    <t>Biblioteki</t>
  </si>
  <si>
    <t>926</t>
  </si>
  <si>
    <t>Kultura fizyczna i sport</t>
  </si>
  <si>
    <t>92695</t>
  </si>
  <si>
    <t>Pozostała działalnośc</t>
  </si>
  <si>
    <t>90095</t>
  </si>
  <si>
    <t>Ogółem wydatki</t>
  </si>
  <si>
    <t>Wydatki
ogółem
(6+9)</t>
  </si>
  <si>
    <t>Dotacje celowe otrzymane z powiatu na zadania bieżące realizowane na podstawie porozumień (umów) między jst</t>
  </si>
  <si>
    <t>Wpływy z opłat za zarząd, użytkowanie i użytkowanie wieczyste nieruchomości</t>
  </si>
  <si>
    <t>01030</t>
  </si>
  <si>
    <t>Izby rolnicze</t>
  </si>
  <si>
    <t>Pobór podatków, opłat i niepodatkowych należności budżetowych</t>
  </si>
  <si>
    <t>Zespoły obsługi ekonomiczno-administarcyjnej szkół</t>
  </si>
  <si>
    <t>Świadczenia rodzinne,zaliczka alimentacyjna oraz składki na ubezpieczenia emerytalne i rentowe z ubezpieczenia społecznego</t>
  </si>
  <si>
    <t>Kultura i ochrona dziedzictwa narodowego</t>
  </si>
  <si>
    <t>Dofiansowanie zakupu radiowozów dla Komendy powiatowej Policji realizacja w latach 2006-2010</t>
  </si>
  <si>
    <t>Budowa sieci kanalizacyjnej w ramach "aglomeracji" na terenie gminy** realizacja w latach 2006-2008</t>
  </si>
  <si>
    <t>Budowa schroniska dla zwierząt** realizacja w latach 2004-2007</t>
  </si>
  <si>
    <t>z tego</t>
  </si>
  <si>
    <t>Dochody bieżące</t>
  </si>
  <si>
    <t>Dochody majątkowe</t>
  </si>
  <si>
    <t>Odsetki od nieterminowych wpłat z tytułów podatków i opłat</t>
  </si>
  <si>
    <t>0490</t>
  </si>
  <si>
    <t xml:space="preserve">Wpływy z innych lokalnych opłat pobieranych przez jst na podstawie odrębnych ustaw </t>
  </si>
  <si>
    <t xml:space="preserve"> </t>
  </si>
  <si>
    <t>Kwota
2008 r.</t>
  </si>
  <si>
    <t xml:space="preserve">wynagrodzenia       </t>
  </si>
  <si>
    <t>pochodne od wynagrodzeń</t>
  </si>
  <si>
    <t xml:space="preserve">Pozostała działalność </t>
  </si>
  <si>
    <t>2440</t>
  </si>
  <si>
    <t xml:space="preserve">Dotacje otrzymane z funduszy celowych na realizację zadań bieżących jednostek sektora finansów publicznych </t>
  </si>
  <si>
    <t>Wpływy z podatku dochodowego od osób fizycznych</t>
  </si>
  <si>
    <t>Odsetki od nieterminowych wpłat z tytułu podatków i opłat</t>
  </si>
  <si>
    <t xml:space="preserve">Wynagrodzenia        </t>
  </si>
  <si>
    <t>Pochodne od wynagrodzeń</t>
  </si>
  <si>
    <t xml:space="preserve">Wydatki z tytułu poręczeń i gwarancji </t>
  </si>
  <si>
    <t>70004</t>
  </si>
  <si>
    <t>Bezpieczeństwo publiczne i ochrona przeciwpożarowa</t>
  </si>
  <si>
    <t>75818</t>
  </si>
  <si>
    <t>Rezerwy ogólne i celowe</t>
  </si>
  <si>
    <t>80148</t>
  </si>
  <si>
    <t>Stołówki szkolne</t>
  </si>
  <si>
    <t>90001</t>
  </si>
  <si>
    <t>Gospodarka ściekowa i ochrona wód</t>
  </si>
  <si>
    <t>Plan na 2008 r.</t>
  </si>
  <si>
    <t xml:space="preserve">Plan przychodów i wydatków </t>
  </si>
  <si>
    <t>4210</t>
  </si>
  <si>
    <t>4300</t>
  </si>
  <si>
    <t>Zakup materiałów i wyposażenia</t>
  </si>
  <si>
    <t>Zakup usług pozostałych</t>
  </si>
  <si>
    <t>6110</t>
  </si>
  <si>
    <t xml:space="preserve">Limity wydatków Gminy Golczewo </t>
  </si>
  <si>
    <t xml:space="preserve">Nazwa zadania inwestycyjnego
</t>
  </si>
  <si>
    <t>Okres realizacji</t>
  </si>
  <si>
    <t>Łączne nakłady finansowe</t>
  </si>
  <si>
    <t>Źródła finansowania</t>
  </si>
  <si>
    <t>Łączne nakłady finansowe      (w zł)</t>
  </si>
  <si>
    <t>Dofinansowanie zakupu radiowozów dla Komendy Powiatowej Policji w Kamieniu Pom.</t>
  </si>
  <si>
    <t>OGÓŁEM</t>
  </si>
  <si>
    <t>środki JST</t>
  </si>
  <si>
    <t>kredyty, pożyczki i obligacje</t>
  </si>
  <si>
    <t xml:space="preserve">inne środki </t>
  </si>
  <si>
    <t>Zakup komputerów i kserokopiarki dla Urzędu Miejskiego w Golczewie</t>
  </si>
  <si>
    <t>Zakup projektora</t>
  </si>
  <si>
    <t>Rozbudowa budynku remizy straży OSP w Wysokiej Kamieńskiej</t>
  </si>
  <si>
    <t>Zakup samochodu pożarniczego dla OSP w Wysokiej Kamieńskiej</t>
  </si>
  <si>
    <t>Zakup kserokopiarki dla Gimnazjum w Golczewie</t>
  </si>
  <si>
    <t>Zespół Ekonomiczno-Administracyjny Szkół w Golczewie</t>
  </si>
  <si>
    <t>Modernizacja oświetlenia w gminie Golczewo</t>
  </si>
  <si>
    <t>OGÓŁEM:</t>
  </si>
  <si>
    <t>Rozbudowa systemu kanalizacji sanitarnej w gminie Golczewo (na odcinku Kłęby-Golczewo)</t>
  </si>
  <si>
    <t>RAZEM</t>
  </si>
  <si>
    <t>Różne jednostki obsługi gospodarki mieszkaniowej</t>
  </si>
  <si>
    <t>Uzbrojenie terenu w sieć wodociągową i kanalizacyjną pod budownictwo jednorodzinne na osiedlu Robotniczym w Golczewie</t>
  </si>
  <si>
    <t xml:space="preserve">Gminnego Funduszu Ochrony Środowiska i Gospodarki Wodnej </t>
  </si>
  <si>
    <t>dotacje
z budżetu</t>
  </si>
  <si>
    <t>na wydatki bieżące</t>
  </si>
  <si>
    <t>Gospodarstwa pomocnicze</t>
  </si>
  <si>
    <t>Rachunki dochodów własnych jednostek budżetowych</t>
  </si>
  <si>
    <t>1. Zakład Usług Publicznych w Golczewie</t>
  </si>
  <si>
    <t>inne środki</t>
  </si>
  <si>
    <t>Dochody budżetu Gminy Golczewo  na 2009 r.</t>
  </si>
  <si>
    <t>Opłata od posiadania psów</t>
  </si>
  <si>
    <t>71097</t>
  </si>
  <si>
    <t>Plan
na 2009 r.</t>
  </si>
  <si>
    <t>0960</t>
  </si>
  <si>
    <t>Otrzymane spadki, zapisy i darowizny w postaci pieniężnej</t>
  </si>
  <si>
    <t>0590</t>
  </si>
  <si>
    <t>Wpływy z opłat za koncesje i licencje</t>
  </si>
  <si>
    <t>853</t>
  </si>
  <si>
    <t>Pozostałe zadania w zakresie polityki społeczej</t>
  </si>
  <si>
    <t>85395</t>
  </si>
  <si>
    <t>2008</t>
  </si>
  <si>
    <t>2009</t>
  </si>
  <si>
    <t>Dotacje rozwojowe oraz środki na finansowanie Wspólnej Polityki Rolnej</t>
  </si>
  <si>
    <t>Dochody i wydatki związane z realizacją zadań z zakresu administracji rządowej i innych zadań zleconych odrębnymi ustawami w 2009 r.</t>
  </si>
  <si>
    <t>Dochody i wydatki związane z realizacją zadań z zakresu administracji rządowej wykonywanych na podstawie porozumień z organami administracji rządowej w 2009 r.</t>
  </si>
  <si>
    <t>Dochody i wydatki związane z realizacją zadań wykonywanych na podstawie porozumień (umów) między jednostkami samorządu terytorialnego w 2009 r.</t>
  </si>
  <si>
    <t>Dotacje podmiotowe w 2009 r.</t>
  </si>
  <si>
    <t>Dotacje celowe na zadania własne gminy realizowane przez podmioty 
 nienależące do sektora finansów publicznych w 2009 r.</t>
  </si>
  <si>
    <t xml:space="preserve">Kwota dotacji </t>
  </si>
  <si>
    <t>Dotacje celowe
udzielone z budżetu Gminy Golczewo
na zadania własne gminy  realizowane przez podmioty należące
do sektora finansów publicznych w 2009 r.</t>
  </si>
  <si>
    <t>Zakup sprzętu dla Zakładu Usług Publicznych w Golczewie</t>
  </si>
  <si>
    <t>Gminy Golczewo w 2009 r.</t>
  </si>
  <si>
    <t>Plan przychodów i wydatków 
zakładów budżetowych oraz rachunków dochodów własnych jednostek  budżetowych w 2009 r.</t>
  </si>
  <si>
    <t>Rozliczenia
z budżetem
z tytułu wpłat nadwyżek środków za 2008 r.</t>
  </si>
  <si>
    <t>1. Rachunek dochodów własnych przy Zespole  Szkół Publicznych w Golczewie</t>
  </si>
  <si>
    <t xml:space="preserve">Jednostka realizująca program lub koordynująca /osoba odpowiedzialna  </t>
  </si>
  <si>
    <t>2011 r.</t>
  </si>
  <si>
    <t>po roku 2011</t>
  </si>
  <si>
    <t xml:space="preserve">Urząd Miejski w Golczewie     </t>
  </si>
  <si>
    <t xml:space="preserve">Urząd Miejski w Golczewie    </t>
  </si>
  <si>
    <t>Zakup wiat przystankowych</t>
  </si>
  <si>
    <t>Prace remontowe obiektów sakralnych w Kozielicach i Niemicy - projekty</t>
  </si>
  <si>
    <t xml:space="preserve">Budowa szlaków turystycznych w gminie </t>
  </si>
  <si>
    <r>
      <t xml:space="preserve">Urząd Miejski w Golczewie     </t>
    </r>
    <r>
      <rPr>
        <b/>
        <i/>
        <sz val="9"/>
        <rFont val="Arial CE"/>
        <family val="0"/>
      </rPr>
      <t>I.Wilk</t>
    </r>
  </si>
  <si>
    <t>Budowa mieszkań socjalnych - projekt</t>
  </si>
  <si>
    <t>Budowa mieszkań zastępczych - projekt</t>
  </si>
  <si>
    <t>Rozbudowa cmentarza komunalnego w Golczewie</t>
  </si>
  <si>
    <r>
      <t xml:space="preserve">Urząd Miejski w Golczewie        </t>
    </r>
    <r>
      <rPr>
        <b/>
        <i/>
        <sz val="9"/>
        <rFont val="Arial CE"/>
        <family val="0"/>
      </rPr>
      <t>D. Niemczycki</t>
    </r>
  </si>
  <si>
    <t xml:space="preserve">Urząd Miejski w Golczewie      </t>
  </si>
  <si>
    <t xml:space="preserve">Urząd Miejski w Golczewie       </t>
  </si>
  <si>
    <t>Rozbudowa szkoły w Wysokiej Kam.-biblioteka, świetlica, pracownia komputerowa</t>
  </si>
  <si>
    <t xml:space="preserve">Urząd Miejski w Golczewie  </t>
  </si>
  <si>
    <t>2008-2009</t>
  </si>
  <si>
    <t>inne środki PROW</t>
  </si>
  <si>
    <t>Rozbudowa systemu alarmowego w ZSP w Golczewie</t>
  </si>
  <si>
    <t>Rozbudowa przedszkola w Golczewie - koncepcja</t>
  </si>
  <si>
    <t>Budowa przedszkola w Golczewie - projekt</t>
  </si>
  <si>
    <t>Dokumentacja i budowa sieci wodno-kanalizacyjnej na osiedlu Słonecznym w Golczewie</t>
  </si>
  <si>
    <r>
      <t xml:space="preserve">Urząd Miejski w Golczewie      </t>
    </r>
    <r>
      <rPr>
        <b/>
        <i/>
        <sz val="9"/>
        <rFont val="Arial CE"/>
        <family val="0"/>
      </rPr>
      <t>Z.Sobieski /ZUP</t>
    </r>
  </si>
  <si>
    <t xml:space="preserve">Modernizacja oczyszczalni w Golczewie </t>
  </si>
  <si>
    <t xml:space="preserve">Budowa oczyszczalni przydomowych </t>
  </si>
  <si>
    <t xml:space="preserve">Urząd Miejski w Golczewie   </t>
  </si>
  <si>
    <t xml:space="preserve">Budowa oczyszczalni przydomowych - Niemica </t>
  </si>
  <si>
    <r>
      <t xml:space="preserve">Urząd Miejski w Golczewie     </t>
    </r>
    <r>
      <rPr>
        <b/>
        <i/>
        <sz val="9"/>
        <rFont val="Arial CE"/>
        <family val="0"/>
      </rPr>
      <t>Z.Sobieski, P.Jamroziak /ZUP</t>
    </r>
  </si>
  <si>
    <t>Uzbrojenie w sieć wodociągową terenów przy zbiorniku retencyjnym w Wysokiej Kamieńskiej</t>
  </si>
  <si>
    <t xml:space="preserve">Budowa kan. sanitarnej z przepompowniami ioraz rurociągami tłocznymi w Golczewie ul. Kamieńska </t>
  </si>
  <si>
    <t>Rozbudowa systemu kanalizacji sanitarnej w gminie Golczewo (na odcinku Samlino-Golczewo)</t>
  </si>
  <si>
    <t>Budowa brakujących elementów sieci wodnej i kanalizacyjnej w m. Golczewo</t>
  </si>
  <si>
    <t>Budowa ujęć wodnych w gminie Golczewo</t>
  </si>
  <si>
    <t>Budowa schroniska dla zwierząt w Sosnowicach</t>
  </si>
  <si>
    <t>Zakup sprzętu dla ZUP w Golczewie</t>
  </si>
  <si>
    <r>
      <t xml:space="preserve">Urząd Miejski w Golczewie      </t>
    </r>
    <r>
      <rPr>
        <b/>
        <i/>
        <sz val="9"/>
        <rFont val="Arial CE"/>
        <family val="0"/>
      </rPr>
      <t>Z.Sobieski, P.Jamroziak</t>
    </r>
  </si>
  <si>
    <t>Zagospodarowanie terenów przyszkolnych w Golczewie i Wysokiej Kamieńskiej - koncepcja</t>
  </si>
  <si>
    <r>
      <t xml:space="preserve">Urząd Miejski w Golczewie     </t>
    </r>
    <r>
      <rPr>
        <b/>
        <i/>
        <sz val="9"/>
        <rFont val="Arial CE"/>
        <family val="0"/>
      </rPr>
      <t>Z.Sobieski</t>
    </r>
  </si>
  <si>
    <t>Budowa boiska przy szkole w Wysokiej Kamieńskiej</t>
  </si>
  <si>
    <t>Budowa boiska wielofunkcyjnego przy SP Wysoka Kamieńska.</t>
  </si>
  <si>
    <t>Budowa kompleksu boisk przy szkole w Golczewie - program "Boisko w każdej gminie"</t>
  </si>
  <si>
    <t>Przystąpienie do Spółki Komunalnej Skawa Jordanów sp. z o.o. - objęcie jednego udziału</t>
  </si>
  <si>
    <t>Budowa miejsca spotkań - Upadły</t>
  </si>
  <si>
    <t>Utworzenie centrum integracyjnego wsi Drzewica i Kłodzino</t>
  </si>
  <si>
    <t>Budowa Centrum Społeczno-Kulturalnego w Wysokiej Kamienskiej</t>
  </si>
  <si>
    <t>Budowa kompleksu boisk przy szkole w Golczewie - program Moje boisko Orlik 2012</t>
  </si>
  <si>
    <t>Przebudowa drogi Baczysław-Dargoszewo</t>
  </si>
  <si>
    <t>po 2011 r.</t>
  </si>
  <si>
    <t>Zakup komputerów  dla Urzędu Miejskiego w Golczewie</t>
  </si>
  <si>
    <t>2009-2010</t>
  </si>
  <si>
    <t>na wieloletnie programy inwestycyjne realizowane w latach 2009 i kolejnych</t>
  </si>
  <si>
    <t>Remont dachu w ZSP w Golczewie</t>
  </si>
  <si>
    <t>Zakup komputerów dla  ZSP w Golczewie</t>
  </si>
  <si>
    <t>Zespół Szkół Publicznych w Golczewie</t>
  </si>
  <si>
    <t>Budowa sieci wodociągowej i kanalizacyjnej Stary Tartak w Golczewie</t>
  </si>
  <si>
    <t>Budowa sieci wodociągowej w Wysokiej Kamieńskiej</t>
  </si>
  <si>
    <t>60016</t>
  </si>
  <si>
    <t>6260</t>
  </si>
  <si>
    <t>6330</t>
  </si>
  <si>
    <t>Dotacje otrzymane z funduszy celowych na finansowanie lub dofinansowanie kosztów realizacji inwestycji i zakupów inwestycyjnych jednostek sektora finansów publicznych</t>
  </si>
  <si>
    <t xml:space="preserve">Dotacje celowe otrzymane z budżetu państwa na realizację inwestycji i zakupów inwestycyjnych własnych gmin (związków gmin) </t>
  </si>
  <si>
    <t>Wydatki inwestycyjne funduszy celowych</t>
  </si>
  <si>
    <t>Wydatki budżetu Gminy Golczewo na  2009 r.</t>
  </si>
  <si>
    <t xml:space="preserve">Plan
na 2009 r.
 </t>
  </si>
  <si>
    <t xml:space="preserve">    </t>
  </si>
  <si>
    <t>Pozostałe zadania w zakresie polityki społecznej</t>
  </si>
  <si>
    <t>92195</t>
  </si>
  <si>
    <t>Przychody i rozchody budżetu w 2009 r.</t>
  </si>
  <si>
    <t>Rozbudowa monitoringu w ZSP w Golczewie</t>
  </si>
  <si>
    <t>Remont sanitariatów w ZSP w Golczewie</t>
  </si>
  <si>
    <t>6620</t>
  </si>
  <si>
    <t>Dotacje celowe otrzymane z powiatu na inwesycje i zakupy inwestycyjne realizowane na podstawie porozumień (umów) między jst</t>
  </si>
  <si>
    <t>Modernizacja dróg powiatowych na terenie gminy</t>
  </si>
  <si>
    <t>Dotacje celowe otrzymane z budżetu państwa na realizację zadań bieżących z zakresu administracji rządowej oraz innych zadań zleconych gminie (związkom gmin) ustawami</t>
  </si>
  <si>
    <t>Podatek od środków transportowych</t>
  </si>
  <si>
    <t>Dotacje celowe otrzymane z budżetu państwa na realizację własnych zadań bieżących gmin (związków gmin)</t>
  </si>
  <si>
    <t>Składki na ubezpieczenie zdrowotne opłacane za osoby pobierające niektóre świadczenia z pomocy społecznej, niektóre świadczenia rodzinne oraz za osoby uczestniczące w zajęciach w centrum integracji społecznej</t>
  </si>
  <si>
    <t>Dotacje celowe otrzymane z budżetu państwa na realizację zadań bieżących z zakresu administracji rządowej oraz innych zadań zleconych gminie (związkom gmin)  ustawami</t>
  </si>
  <si>
    <t>Zasiłki i pomoc w naturze oraz składki na ubezpieczenia emerytalne i rentowe</t>
  </si>
  <si>
    <t>Dotacje otrzymane z gminy na zadania bieżące realizowane na podstawie porozumień (umów) między jst</t>
  </si>
  <si>
    <t xml:space="preserve">Składki na ubezpieczenie zdrowotne opłacane za osoby pobierajace niektóre świadczenia z pomocy społecznej, niektóre świadczenia rodzinne oraz za osoby uczestniczące w zajęciach w centrum integracji społecznej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</si>
</sst>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_ ;\-#,##0\ "/>
  </numFmts>
  <fonts count="61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sz val="8"/>
      <name val="Arial CE"/>
      <family val="0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sz val="7"/>
      <name val="Arial"/>
      <family val="2"/>
    </font>
    <font>
      <sz val="9"/>
      <name val="Arial CE"/>
      <family val="0"/>
    </font>
    <font>
      <b/>
      <sz val="9"/>
      <name val="Arial CE"/>
      <family val="0"/>
    </font>
    <font>
      <b/>
      <i/>
      <sz val="9"/>
      <name val="Arial CE"/>
      <family val="0"/>
    </font>
    <font>
      <i/>
      <sz val="9"/>
      <name val="Arial CE"/>
      <family val="0"/>
    </font>
    <font>
      <b/>
      <sz val="8"/>
      <name val="Arial CE"/>
      <family val="0"/>
    </font>
    <font>
      <b/>
      <sz val="16"/>
      <name val="Arial CE"/>
      <family val="2"/>
    </font>
    <font>
      <b/>
      <sz val="12"/>
      <name val="Arial"/>
      <family val="2"/>
    </font>
    <font>
      <sz val="12"/>
      <name val="Arial"/>
      <family val="2"/>
    </font>
    <font>
      <i/>
      <sz val="11"/>
      <name val="Arial CE"/>
      <family val="0"/>
    </font>
    <font>
      <i/>
      <u val="single"/>
      <sz val="8"/>
      <name val="Arial CE"/>
      <family val="0"/>
    </font>
    <font>
      <b/>
      <sz val="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8"/>
      <name val="Czcionka tekstu podstawowego"/>
      <family val="2"/>
    </font>
    <font>
      <b/>
      <sz val="13"/>
      <color indexed="8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8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27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317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1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12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" fillId="0" borderId="0" xfId="0" applyFont="1" applyAlignment="1">
      <alignment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49" fontId="9" fillId="0" borderId="11" xfId="0" applyNumberFormat="1" applyFont="1" applyBorder="1" applyAlignment="1">
      <alignment horizontal="center" vertical="top" wrapText="1"/>
    </xf>
    <xf numFmtId="49" fontId="9" fillId="0" borderId="12" xfId="0" applyNumberFormat="1" applyFont="1" applyBorder="1" applyAlignment="1">
      <alignment horizontal="center" vertical="top" wrapText="1"/>
    </xf>
    <xf numFmtId="49" fontId="9" fillId="0" borderId="13" xfId="0" applyNumberFormat="1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49" fontId="9" fillId="0" borderId="15" xfId="0" applyNumberFormat="1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15" xfId="0" applyFont="1" applyBorder="1" applyAlignment="1">
      <alignment vertical="top" wrapText="1"/>
    </xf>
    <xf numFmtId="0" fontId="9" fillId="0" borderId="15" xfId="0" applyFont="1" applyBorder="1" applyAlignment="1">
      <alignment horizontal="left" vertical="top" wrapText="1"/>
    </xf>
    <xf numFmtId="3" fontId="0" fillId="0" borderId="11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49" fontId="0" fillId="0" borderId="12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" fontId="0" fillId="0" borderId="14" xfId="0" applyNumberFormat="1" applyBorder="1" applyAlignment="1">
      <alignment vertical="center"/>
    </xf>
    <xf numFmtId="3" fontId="7" fillId="0" borderId="0" xfId="0" applyNumberFormat="1" applyFont="1" applyAlignment="1">
      <alignment horizontal="right" vertical="center"/>
    </xf>
    <xf numFmtId="49" fontId="4" fillId="0" borderId="10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3" fontId="0" fillId="0" borderId="11" xfId="0" applyNumberFormat="1" applyBorder="1" applyAlignment="1">
      <alignment horizontal="right" vertical="center"/>
    </xf>
    <xf numFmtId="3" fontId="0" fillId="0" borderId="10" xfId="0" applyNumberFormat="1" applyBorder="1" applyAlignment="1">
      <alignment vertical="center"/>
    </xf>
    <xf numFmtId="49" fontId="0" fillId="0" borderId="11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3" fontId="0" fillId="0" borderId="16" xfId="0" applyNumberFormat="1" applyBorder="1" applyAlignment="1">
      <alignment horizontal="right" vertical="center"/>
    </xf>
    <xf numFmtId="49" fontId="0" fillId="0" borderId="11" xfId="0" applyNumberFormat="1" applyBorder="1" applyAlignment="1">
      <alignment vertical="center" wrapText="1"/>
    </xf>
    <xf numFmtId="3" fontId="0" fillId="0" borderId="17" xfId="0" applyNumberFormat="1" applyBorder="1" applyAlignment="1">
      <alignment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 wrapText="1"/>
    </xf>
    <xf numFmtId="3" fontId="0" fillId="0" borderId="16" xfId="0" applyNumberFormat="1" applyFont="1" applyBorder="1" applyAlignment="1">
      <alignment horizontal="right" vertical="center"/>
    </xf>
    <xf numFmtId="49" fontId="0" fillId="0" borderId="14" xfId="0" applyNumberForma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vertical="center" wrapText="1"/>
    </xf>
    <xf numFmtId="3" fontId="0" fillId="0" borderId="10" xfId="0" applyNumberFormat="1" applyBorder="1" applyAlignment="1">
      <alignment vertical="center" wrapText="1"/>
    </xf>
    <xf numFmtId="49" fontId="0" fillId="0" borderId="16" xfId="0" applyNumberFormat="1" applyBorder="1" applyAlignment="1">
      <alignment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left" vertical="top" wrapText="1"/>
    </xf>
    <xf numFmtId="0" fontId="6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top"/>
    </xf>
    <xf numFmtId="0" fontId="0" fillId="0" borderId="11" xfId="0" applyFont="1" applyBorder="1" applyAlignment="1">
      <alignment horizontal="left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/>
    </xf>
    <xf numFmtId="0" fontId="16" fillId="0" borderId="18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4" fillId="33" borderId="17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4" fillId="33" borderId="21" xfId="0" applyFont="1" applyFill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4" fillId="33" borderId="23" xfId="0" applyFont="1" applyFill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33" borderId="25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center" wrapText="1"/>
    </xf>
    <xf numFmtId="0" fontId="4" fillId="33" borderId="26" xfId="0" applyFont="1" applyFill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16" xfId="0" applyFont="1" applyBorder="1" applyAlignment="1">
      <alignment horizontal="left" vertical="center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top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 indent="1"/>
    </xf>
    <xf numFmtId="0" fontId="7" fillId="0" borderId="12" xfId="0" applyFont="1" applyBorder="1" applyAlignment="1">
      <alignment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indent="2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 indent="2"/>
    </xf>
    <xf numFmtId="0" fontId="7" fillId="0" borderId="13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23" fillId="34" borderId="16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25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4" fontId="0" fillId="0" borderId="12" xfId="0" applyNumberFormat="1" applyBorder="1" applyAlignment="1">
      <alignment/>
    </xf>
    <xf numFmtId="4" fontId="9" fillId="0" borderId="12" xfId="0" applyNumberFormat="1" applyFont="1" applyBorder="1" applyAlignment="1">
      <alignment horizontal="right" vertical="center" wrapText="1"/>
    </xf>
    <xf numFmtId="4" fontId="0" fillId="0" borderId="12" xfId="0" applyNumberFormat="1" applyBorder="1" applyAlignment="1">
      <alignment horizontal="right" vertical="center"/>
    </xf>
    <xf numFmtId="4" fontId="0" fillId="0" borderId="0" xfId="0" applyNumberFormat="1" applyAlignment="1">
      <alignment/>
    </xf>
    <xf numFmtId="4" fontId="9" fillId="0" borderId="12" xfId="0" applyNumberFormat="1" applyFont="1" applyBorder="1" applyAlignment="1">
      <alignment horizontal="center" vertical="center" wrapText="1"/>
    </xf>
    <xf numFmtId="4" fontId="9" fillId="0" borderId="15" xfId="0" applyNumberFormat="1" applyFont="1" applyBorder="1" applyAlignment="1">
      <alignment horizontal="right" vertical="center" wrapText="1"/>
    </xf>
    <xf numFmtId="4" fontId="0" fillId="0" borderId="18" xfId="0" applyNumberFormat="1" applyBorder="1" applyAlignment="1">
      <alignment/>
    </xf>
    <xf numFmtId="4" fontId="12" fillId="0" borderId="10" xfId="0" applyNumberFormat="1" applyFont="1" applyBorder="1" applyAlignment="1">
      <alignment horizontal="right" vertical="center" wrapText="1"/>
    </xf>
    <xf numFmtId="4" fontId="9" fillId="0" borderId="15" xfId="0" applyNumberFormat="1" applyFont="1" applyBorder="1" applyAlignment="1">
      <alignment horizontal="center" vertical="center" wrapText="1"/>
    </xf>
    <xf numFmtId="4" fontId="9" fillId="0" borderId="11" xfId="0" applyNumberFormat="1" applyFont="1" applyBorder="1" applyAlignment="1">
      <alignment horizontal="center" vertical="center" wrapText="1"/>
    </xf>
    <xf numFmtId="49" fontId="9" fillId="0" borderId="17" xfId="0" applyNumberFormat="1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4" fontId="9" fillId="0" borderId="17" xfId="0" applyNumberFormat="1" applyFont="1" applyBorder="1" applyAlignment="1">
      <alignment horizontal="right" vertical="center" wrapText="1"/>
    </xf>
    <xf numFmtId="4" fontId="0" fillId="0" borderId="14" xfId="0" applyNumberFormat="1" applyBorder="1" applyAlignment="1">
      <alignment/>
    </xf>
    <xf numFmtId="0" fontId="7" fillId="0" borderId="0" xfId="0" applyFont="1" applyAlignment="1">
      <alignment vertical="top"/>
    </xf>
    <xf numFmtId="0" fontId="26" fillId="0" borderId="0" xfId="0" applyFont="1" applyAlignment="1">
      <alignment horizontal="right"/>
    </xf>
    <xf numFmtId="4" fontId="0" fillId="0" borderId="16" xfId="0" applyNumberFormat="1" applyFont="1" applyBorder="1" applyAlignment="1">
      <alignment horizontal="right" vertical="center"/>
    </xf>
    <xf numFmtId="4" fontId="0" fillId="0" borderId="11" xfId="0" applyNumberFormat="1" applyFont="1" applyBorder="1" applyAlignment="1">
      <alignment horizontal="right" vertical="center"/>
    </xf>
    <xf numFmtId="4" fontId="0" fillId="0" borderId="10" xfId="0" applyNumberFormat="1" applyFont="1" applyBorder="1" applyAlignment="1">
      <alignment horizontal="right" vertical="center"/>
    </xf>
    <xf numFmtId="4" fontId="0" fillId="0" borderId="12" xfId="0" applyNumberFormat="1" applyFont="1" applyBorder="1" applyAlignment="1">
      <alignment horizontal="right" vertical="center"/>
    </xf>
    <xf numFmtId="4" fontId="0" fillId="0" borderId="11" xfId="0" applyNumberFormat="1" applyBorder="1" applyAlignment="1">
      <alignment horizontal="right" vertical="center"/>
    </xf>
    <xf numFmtId="4" fontId="0" fillId="0" borderId="16" xfId="0" applyNumberFormat="1" applyBorder="1" applyAlignment="1">
      <alignment horizontal="right" vertical="center"/>
    </xf>
    <xf numFmtId="4" fontId="0" fillId="0" borderId="10" xfId="0" applyNumberFormat="1" applyBorder="1" applyAlignment="1">
      <alignment vertical="center"/>
    </xf>
    <xf numFmtId="4" fontId="0" fillId="0" borderId="11" xfId="0" applyNumberFormat="1" applyBorder="1" applyAlignment="1">
      <alignment vertical="center"/>
    </xf>
    <xf numFmtId="4" fontId="0" fillId="0" borderId="12" xfId="0" applyNumberFormat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0" fontId="0" fillId="0" borderId="11" xfId="0" applyFont="1" applyBorder="1" applyAlignment="1">
      <alignment wrapText="1"/>
    </xf>
    <xf numFmtId="4" fontId="0" fillId="0" borderId="10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 horizontal="right" vertical="center"/>
    </xf>
    <xf numFmtId="4" fontId="0" fillId="0" borderId="14" xfId="0" applyNumberFormat="1" applyFont="1" applyBorder="1" applyAlignment="1">
      <alignment horizontal="right" vertical="center"/>
    </xf>
    <xf numFmtId="4" fontId="0" fillId="0" borderId="17" xfId="0" applyNumberFormat="1" applyFont="1" applyBorder="1" applyAlignment="1">
      <alignment horizontal="right" vertical="center"/>
    </xf>
    <xf numFmtId="4" fontId="7" fillId="0" borderId="11" xfId="0" applyNumberFormat="1" applyFont="1" applyBorder="1" applyAlignment="1">
      <alignment vertical="center"/>
    </xf>
    <xf numFmtId="4" fontId="24" fillId="0" borderId="11" xfId="0" applyNumberFormat="1" applyFont="1" applyBorder="1" applyAlignment="1">
      <alignment vertical="center"/>
    </xf>
    <xf numFmtId="4" fontId="7" fillId="0" borderId="12" xfId="0" applyNumberFormat="1" applyFont="1" applyBorder="1" applyAlignment="1">
      <alignment vertical="center"/>
    </xf>
    <xf numFmtId="4" fontId="7" fillId="0" borderId="11" xfId="0" applyNumberFormat="1" applyFont="1" applyBorder="1" applyAlignment="1">
      <alignment horizontal="center" vertical="center"/>
    </xf>
    <xf numFmtId="4" fontId="7" fillId="0" borderId="12" xfId="0" applyNumberFormat="1" applyFont="1" applyBorder="1" applyAlignment="1">
      <alignment horizontal="center" vertical="center"/>
    </xf>
    <xf numFmtId="4" fontId="7" fillId="0" borderId="13" xfId="0" applyNumberFormat="1" applyFont="1" applyBorder="1" applyAlignment="1">
      <alignment vertical="center"/>
    </xf>
    <xf numFmtId="4" fontId="7" fillId="0" borderId="13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vertical="center"/>
    </xf>
    <xf numFmtId="0" fontId="3" fillId="35" borderId="0" xfId="0" applyFont="1" applyFill="1" applyAlignment="1">
      <alignment horizontal="center" vertical="center" wrapText="1"/>
    </xf>
    <xf numFmtId="0" fontId="20" fillId="0" borderId="0" xfId="0" applyFont="1" applyAlignment="1">
      <alignment horizontal="right" vertical="center" wrapText="1"/>
    </xf>
    <xf numFmtId="0" fontId="27" fillId="35" borderId="10" xfId="0" applyFont="1" applyFill="1" applyBorder="1" applyAlignment="1">
      <alignment horizontal="center" vertical="center"/>
    </xf>
    <xf numFmtId="3" fontId="4" fillId="35" borderId="16" xfId="0" applyNumberFormat="1" applyFont="1" applyFill="1" applyBorder="1" applyAlignment="1">
      <alignment horizontal="right" vertical="center"/>
    </xf>
    <xf numFmtId="3" fontId="4" fillId="35" borderId="10" xfId="0" applyNumberFormat="1" applyFont="1" applyFill="1" applyBorder="1" applyAlignment="1">
      <alignment vertical="center"/>
    </xf>
    <xf numFmtId="3" fontId="4" fillId="35" borderId="14" xfId="0" applyNumberFormat="1" applyFont="1" applyFill="1" applyBorder="1" applyAlignment="1">
      <alignment vertical="center"/>
    </xf>
    <xf numFmtId="0" fontId="4" fillId="35" borderId="0" xfId="0" applyFont="1" applyFill="1" applyAlignment="1">
      <alignment vertical="center"/>
    </xf>
    <xf numFmtId="0" fontId="0" fillId="35" borderId="0" xfId="0" applyFill="1" applyAlignment="1">
      <alignment vertical="center"/>
    </xf>
    <xf numFmtId="4" fontId="0" fillId="35" borderId="10" xfId="0" applyNumberFormat="1" applyFill="1" applyBorder="1" applyAlignment="1" applyProtection="1">
      <alignment horizontal="center" vertical="center"/>
      <protection locked="0"/>
    </xf>
    <xf numFmtId="4" fontId="0" fillId="35" borderId="10" xfId="0" applyNumberFormat="1" applyFill="1" applyBorder="1" applyAlignment="1" applyProtection="1">
      <alignment horizontal="center" vertical="center" wrapText="1"/>
      <protection locked="0"/>
    </xf>
    <xf numFmtId="0" fontId="21" fillId="35" borderId="10" xfId="0" applyFont="1" applyFill="1" applyBorder="1" applyAlignment="1" applyProtection="1">
      <alignment horizontal="center" vertical="center"/>
      <protection locked="0"/>
    </xf>
    <xf numFmtId="0" fontId="8" fillId="0" borderId="10" xfId="0" applyNumberFormat="1" applyFont="1" applyBorder="1" applyAlignment="1" applyProtection="1">
      <alignment horizontal="center" vertical="center"/>
      <protection locked="0"/>
    </xf>
    <xf numFmtId="4" fontId="8" fillId="0" borderId="10" xfId="0" applyNumberFormat="1" applyFont="1" applyBorder="1" applyAlignment="1" applyProtection="1">
      <alignment horizontal="center" vertical="center"/>
      <protection locked="0"/>
    </xf>
    <xf numFmtId="0" fontId="18" fillId="36" borderId="10" xfId="0" applyFont="1" applyFill="1" applyBorder="1" applyAlignment="1" applyProtection="1">
      <alignment vertical="center"/>
      <protection locked="0"/>
    </xf>
    <xf numFmtId="4" fontId="18" fillId="0" borderId="10" xfId="0" applyNumberFormat="1" applyFont="1" applyBorder="1" applyAlignment="1" applyProtection="1">
      <alignment vertical="center"/>
      <protection locked="0"/>
    </xf>
    <xf numFmtId="4" fontId="17" fillId="0" borderId="10" xfId="0" applyNumberFormat="1" applyFont="1" applyBorder="1" applyAlignment="1" applyProtection="1">
      <alignment vertical="center"/>
      <protection locked="0"/>
    </xf>
    <xf numFmtId="0" fontId="18" fillId="36" borderId="10" xfId="0" applyFont="1" applyFill="1" applyBorder="1" applyAlignment="1" applyProtection="1">
      <alignment horizontal="left" vertical="center" wrapText="1"/>
      <protection locked="0"/>
    </xf>
    <xf numFmtId="4" fontId="17" fillId="0" borderId="10" xfId="0" applyNumberFormat="1" applyFont="1" applyBorder="1" applyAlignment="1" applyProtection="1">
      <alignment horizontal="right" vertical="center"/>
      <protection locked="0"/>
    </xf>
    <xf numFmtId="4" fontId="17" fillId="0" borderId="10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Alignment="1">
      <alignment vertical="center"/>
    </xf>
    <xf numFmtId="4" fontId="17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4" fontId="11" fillId="0" borderId="0" xfId="0" applyNumberFormat="1" applyFont="1" applyAlignment="1">
      <alignment vertical="center"/>
    </xf>
    <xf numFmtId="4" fontId="20" fillId="0" borderId="10" xfId="0" applyNumberFormat="1" applyFont="1" applyBorder="1" applyAlignment="1" applyProtection="1">
      <alignment vertical="center"/>
      <protection locked="0"/>
    </xf>
    <xf numFmtId="4" fontId="18" fillId="0" borderId="18" xfId="0" applyNumberFormat="1" applyFont="1" applyBorder="1" applyAlignment="1" applyProtection="1">
      <alignment vertical="center"/>
      <protection locked="0"/>
    </xf>
    <xf numFmtId="0" fontId="18" fillId="36" borderId="10" xfId="0" applyFont="1" applyFill="1" applyBorder="1" applyAlignment="1" applyProtection="1">
      <alignment horizontal="center" vertical="center" wrapText="1"/>
      <protection locked="0"/>
    </xf>
    <xf numFmtId="4" fontId="18" fillId="0" borderId="0" xfId="0" applyNumberFormat="1" applyFont="1" applyAlignment="1">
      <alignment vertical="center"/>
    </xf>
    <xf numFmtId="4" fontId="17" fillId="0" borderId="10" xfId="0" applyNumberFormat="1" applyFont="1" applyBorder="1" applyAlignment="1">
      <alignment vertical="center"/>
    </xf>
    <xf numFmtId="4" fontId="18" fillId="0" borderId="10" xfId="0" applyNumberFormat="1" applyFont="1" applyBorder="1" applyAlignment="1">
      <alignment vertical="center"/>
    </xf>
    <xf numFmtId="0" fontId="19" fillId="36" borderId="10" xfId="0" applyFont="1" applyFill="1" applyBorder="1" applyAlignment="1" applyProtection="1">
      <alignment vertical="center"/>
      <protection locked="0"/>
    </xf>
    <xf numFmtId="4" fontId="19" fillId="0" borderId="10" xfId="0" applyNumberFormat="1" applyFont="1" applyBorder="1" applyAlignment="1" applyProtection="1">
      <alignment vertical="center"/>
      <protection locked="0"/>
    </xf>
    <xf numFmtId="3" fontId="19" fillId="0" borderId="10" xfId="0" applyNumberFormat="1" applyFont="1" applyBorder="1" applyAlignment="1" applyProtection="1">
      <alignment vertical="center"/>
      <protection locked="0"/>
    </xf>
    <xf numFmtId="0" fontId="19" fillId="36" borderId="10" xfId="0" applyFont="1" applyFill="1" applyBorder="1" applyAlignment="1" applyProtection="1">
      <alignment horizontal="left" vertical="center" wrapText="1"/>
      <protection locked="0"/>
    </xf>
    <xf numFmtId="0" fontId="4" fillId="35" borderId="0" xfId="0" applyFont="1" applyFill="1" applyBorder="1" applyAlignment="1">
      <alignment vertical="center"/>
    </xf>
    <xf numFmtId="0" fontId="0" fillId="35" borderId="21" xfId="0" applyFill="1" applyBorder="1" applyAlignment="1">
      <alignment vertical="center"/>
    </xf>
    <xf numFmtId="4" fontId="9" fillId="0" borderId="11" xfId="0" applyNumberFormat="1" applyFont="1" applyBorder="1" applyAlignment="1">
      <alignment vertical="top" wrapText="1"/>
    </xf>
    <xf numFmtId="4" fontId="9" fillId="0" borderId="11" xfId="0" applyNumberFormat="1" applyFont="1" applyBorder="1" applyAlignment="1">
      <alignment horizontal="right" vertical="top" wrapText="1"/>
    </xf>
    <xf numFmtId="4" fontId="9" fillId="0" borderId="12" xfId="0" applyNumberFormat="1" applyFont="1" applyBorder="1" applyAlignment="1">
      <alignment vertical="top" wrapText="1"/>
    </xf>
    <xf numFmtId="4" fontId="9" fillId="0" borderId="12" xfId="0" applyNumberFormat="1" applyFont="1" applyBorder="1" applyAlignment="1">
      <alignment horizontal="right" vertical="top" wrapText="1"/>
    </xf>
    <xf numFmtId="4" fontId="9" fillId="0" borderId="13" xfId="0" applyNumberFormat="1" applyFont="1" applyBorder="1" applyAlignment="1">
      <alignment vertical="top" wrapText="1"/>
    </xf>
    <xf numFmtId="4" fontId="9" fillId="0" borderId="13" xfId="0" applyNumberFormat="1" applyFont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4" fontId="0" fillId="0" borderId="13" xfId="0" applyNumberFormat="1" applyFont="1" applyBorder="1" applyAlignment="1">
      <alignment vertical="center"/>
    </xf>
    <xf numFmtId="4" fontId="18" fillId="0" borderId="10" xfId="0" applyNumberFormat="1" applyFont="1" applyBorder="1" applyAlignment="1" applyProtection="1">
      <alignment horizontal="right" vertical="center"/>
      <protection locked="0"/>
    </xf>
    <xf numFmtId="4" fontId="0" fillId="0" borderId="16" xfId="0" applyNumberFormat="1" applyFont="1" applyBorder="1" applyAlignment="1">
      <alignment horizontal="center" vertical="center"/>
    </xf>
    <xf numFmtId="0" fontId="11" fillId="0" borderId="26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12" fillId="34" borderId="27" xfId="0" applyFont="1" applyFill="1" applyBorder="1" applyAlignment="1">
      <alignment horizontal="center" vertical="center" wrapText="1"/>
    </xf>
    <xf numFmtId="0" fontId="12" fillId="34" borderId="28" xfId="0" applyFont="1" applyFill="1" applyBorder="1" applyAlignment="1">
      <alignment horizontal="center" vertical="center" wrapText="1"/>
    </xf>
    <xf numFmtId="0" fontId="12" fillId="34" borderId="29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2" fillId="3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0" fontId="17" fillId="0" borderId="16" xfId="0" applyFont="1" applyBorder="1" applyAlignment="1" applyProtection="1">
      <alignment horizontal="center" vertical="center"/>
      <protection locked="0"/>
    </xf>
    <xf numFmtId="0" fontId="17" fillId="0" borderId="17" xfId="0" applyFont="1" applyBorder="1" applyAlignment="1" applyProtection="1">
      <alignment horizontal="center" vertical="center"/>
      <protection locked="0"/>
    </xf>
    <xf numFmtId="0" fontId="17" fillId="0" borderId="18" xfId="0" applyFont="1" applyBorder="1" applyAlignment="1" applyProtection="1">
      <alignment horizontal="center" vertical="center"/>
      <protection locked="0"/>
    </xf>
    <xf numFmtId="0" fontId="17" fillId="0" borderId="16" xfId="0" applyFont="1" applyBorder="1" applyAlignment="1" applyProtection="1">
      <alignment horizontal="left" vertical="center" wrapText="1"/>
      <protection locked="0"/>
    </xf>
    <xf numFmtId="0" fontId="17" fillId="0" borderId="17" xfId="0" applyFont="1" applyBorder="1" applyAlignment="1" applyProtection="1">
      <alignment horizontal="left" vertical="center" wrapText="1"/>
      <protection locked="0"/>
    </xf>
    <xf numFmtId="0" fontId="17" fillId="0" borderId="18" xfId="0" applyFont="1" applyBorder="1" applyAlignment="1" applyProtection="1">
      <alignment horizontal="left" vertical="center" wrapText="1"/>
      <protection locked="0"/>
    </xf>
    <xf numFmtId="0" fontId="17" fillId="0" borderId="16" xfId="0" applyFont="1" applyBorder="1" applyAlignment="1" applyProtection="1">
      <alignment horizontal="center" vertical="center" wrapText="1"/>
      <protection locked="0"/>
    </xf>
    <xf numFmtId="0" fontId="17" fillId="0" borderId="17" xfId="0" applyFont="1" applyBorder="1" applyAlignment="1" applyProtection="1">
      <alignment horizontal="center" vertical="center" wrapText="1"/>
      <protection locked="0"/>
    </xf>
    <xf numFmtId="0" fontId="17" fillId="0" borderId="18" xfId="0" applyFont="1" applyBorder="1" applyAlignment="1" applyProtection="1">
      <alignment horizontal="center" vertical="center" wrapText="1"/>
      <protection locked="0"/>
    </xf>
    <xf numFmtId="4" fontId="17" fillId="0" borderId="16" xfId="0" applyNumberFormat="1" applyFont="1" applyBorder="1" applyAlignment="1" applyProtection="1">
      <alignment horizontal="right" vertical="center"/>
      <protection locked="0"/>
    </xf>
    <xf numFmtId="4" fontId="17" fillId="0" borderId="17" xfId="0" applyNumberFormat="1" applyFont="1" applyBorder="1" applyAlignment="1" applyProtection="1">
      <alignment horizontal="right" vertical="center"/>
      <protection locked="0"/>
    </xf>
    <xf numFmtId="4" fontId="17" fillId="0" borderId="18" xfId="0" applyNumberFormat="1" applyFont="1" applyBorder="1" applyAlignment="1" applyProtection="1">
      <alignment horizontal="right" vertical="center"/>
      <protection locked="0"/>
    </xf>
    <xf numFmtId="0" fontId="20" fillId="0" borderId="19" xfId="0" applyFont="1" applyBorder="1" applyAlignment="1" applyProtection="1">
      <alignment horizontal="center" vertical="center"/>
      <protection locked="0"/>
    </xf>
    <xf numFmtId="0" fontId="20" fillId="0" borderId="25" xfId="0" applyFont="1" applyBorder="1" applyAlignment="1" applyProtection="1">
      <alignment horizontal="center" vertical="center"/>
      <protection locked="0"/>
    </xf>
    <xf numFmtId="0" fontId="20" fillId="0" borderId="20" xfId="0" applyFont="1" applyBorder="1" applyAlignment="1" applyProtection="1">
      <alignment horizontal="center" vertical="center"/>
      <protection locked="0"/>
    </xf>
    <xf numFmtId="0" fontId="20" fillId="0" borderId="21" xfId="0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center" vertical="center"/>
      <protection locked="0"/>
    </xf>
    <xf numFmtId="0" fontId="20" fillId="0" borderId="22" xfId="0" applyFont="1" applyBorder="1" applyAlignment="1" applyProtection="1">
      <alignment horizontal="center" vertical="center"/>
      <protection locked="0"/>
    </xf>
    <xf numFmtId="0" fontId="20" fillId="0" borderId="23" xfId="0" applyFont="1" applyBorder="1" applyAlignment="1" applyProtection="1">
      <alignment horizontal="center" vertical="center"/>
      <protection locked="0"/>
    </xf>
    <xf numFmtId="0" fontId="20" fillId="0" borderId="26" xfId="0" applyFont="1" applyBorder="1" applyAlignment="1" applyProtection="1">
      <alignment horizontal="center" vertical="center"/>
      <protection locked="0"/>
    </xf>
    <xf numFmtId="0" fontId="20" fillId="0" borderId="24" xfId="0" applyFont="1" applyBorder="1" applyAlignment="1" applyProtection="1">
      <alignment horizontal="center" vertical="center"/>
      <protection locked="0"/>
    </xf>
    <xf numFmtId="0" fontId="19" fillId="0" borderId="19" xfId="0" applyFont="1" applyBorder="1" applyAlignment="1" applyProtection="1">
      <alignment horizontal="center" vertical="center" wrapText="1"/>
      <protection locked="0"/>
    </xf>
    <xf numFmtId="0" fontId="19" fillId="0" borderId="20" xfId="0" applyFont="1" applyBorder="1" applyAlignment="1" applyProtection="1">
      <alignment horizontal="center" vertical="center" wrapText="1"/>
      <protection locked="0"/>
    </xf>
    <xf numFmtId="0" fontId="19" fillId="0" borderId="21" xfId="0" applyFont="1" applyBorder="1" applyAlignment="1" applyProtection="1">
      <alignment horizontal="center" vertical="center" wrapText="1"/>
      <protection locked="0"/>
    </xf>
    <xf numFmtId="0" fontId="19" fillId="0" borderId="22" xfId="0" applyFont="1" applyBorder="1" applyAlignment="1" applyProtection="1">
      <alignment horizontal="center" vertical="center" wrapText="1"/>
      <protection locked="0"/>
    </xf>
    <xf numFmtId="0" fontId="19" fillId="0" borderId="23" xfId="0" applyFont="1" applyBorder="1" applyAlignment="1" applyProtection="1">
      <alignment horizontal="center" vertical="center" wrapText="1"/>
      <protection locked="0"/>
    </xf>
    <xf numFmtId="0" fontId="19" fillId="0" borderId="24" xfId="0" applyFont="1" applyBorder="1" applyAlignment="1" applyProtection="1">
      <alignment horizontal="center" vertical="center" wrapText="1"/>
      <protection locked="0"/>
    </xf>
    <xf numFmtId="4" fontId="20" fillId="0" borderId="16" xfId="0" applyNumberFormat="1" applyFont="1" applyBorder="1" applyAlignment="1" applyProtection="1">
      <alignment horizontal="right" vertical="center"/>
      <protection locked="0"/>
    </xf>
    <xf numFmtId="4" fontId="20" fillId="0" borderId="17" xfId="0" applyNumberFormat="1" applyFont="1" applyBorder="1" applyAlignment="1" applyProtection="1">
      <alignment horizontal="right" vertical="center"/>
      <protection locked="0"/>
    </xf>
    <xf numFmtId="4" fontId="20" fillId="0" borderId="18" xfId="0" applyNumberFormat="1" applyFont="1" applyBorder="1" applyAlignment="1" applyProtection="1">
      <alignment horizontal="right" vertical="center"/>
      <protection locked="0"/>
    </xf>
    <xf numFmtId="0" fontId="0" fillId="35" borderId="10" xfId="0" applyFill="1" applyBorder="1" applyAlignment="1" applyProtection="1">
      <alignment horizontal="center" vertical="center" wrapText="1"/>
      <protection locked="0"/>
    </xf>
    <xf numFmtId="0" fontId="4" fillId="35" borderId="10" xfId="0" applyFont="1" applyFill="1" applyBorder="1" applyAlignment="1" applyProtection="1">
      <alignment horizontal="center" vertical="center" wrapText="1"/>
      <protection locked="0"/>
    </xf>
    <xf numFmtId="4" fontId="0" fillId="35" borderId="10" xfId="0" applyNumberFormat="1" applyFill="1" applyBorder="1" applyAlignment="1" applyProtection="1">
      <alignment horizontal="center" vertical="center"/>
      <protection locked="0"/>
    </xf>
    <xf numFmtId="0" fontId="4" fillId="33" borderId="27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0" fillId="35" borderId="10" xfId="0" applyFill="1" applyBorder="1" applyAlignment="1" applyProtection="1">
      <alignment horizontal="center" vertical="center"/>
      <protection locked="0"/>
    </xf>
    <xf numFmtId="0" fontId="9" fillId="35" borderId="10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/>
    </xf>
    <xf numFmtId="0" fontId="12" fillId="33" borderId="17" xfId="0" applyFont="1" applyFill="1" applyBorder="1" applyAlignment="1">
      <alignment horizontal="center" vertical="center"/>
    </xf>
    <xf numFmtId="0" fontId="12" fillId="33" borderId="18" xfId="0" applyFont="1" applyFill="1" applyBorder="1" applyAlignment="1">
      <alignment horizontal="center" vertical="center"/>
    </xf>
    <xf numFmtId="0" fontId="4" fillId="35" borderId="16" xfId="0" applyFont="1" applyFill="1" applyBorder="1" applyAlignment="1">
      <alignment horizontal="center" vertical="center" wrapText="1"/>
    </xf>
    <xf numFmtId="0" fontId="4" fillId="35" borderId="17" xfId="0" applyFont="1" applyFill="1" applyBorder="1" applyAlignment="1">
      <alignment horizontal="center" vertical="center" wrapText="1"/>
    </xf>
    <xf numFmtId="0" fontId="4" fillId="35" borderId="18" xfId="0" applyFont="1" applyFill="1" applyBorder="1" applyAlignment="1">
      <alignment horizontal="center" vertical="center" wrapText="1"/>
    </xf>
    <xf numFmtId="4" fontId="17" fillId="0" borderId="16" xfId="0" applyNumberFormat="1" applyFont="1" applyBorder="1" applyAlignment="1" applyProtection="1">
      <alignment horizontal="center" vertical="center"/>
      <protection locked="0"/>
    </xf>
    <xf numFmtId="4" fontId="17" fillId="0" borderId="17" xfId="0" applyNumberFormat="1" applyFont="1" applyBorder="1" applyAlignment="1" applyProtection="1">
      <alignment horizontal="center" vertical="center"/>
      <protection locked="0"/>
    </xf>
    <xf numFmtId="4" fontId="17" fillId="0" borderId="18" xfId="0" applyNumberFormat="1" applyFont="1" applyBorder="1" applyAlignment="1" applyProtection="1">
      <alignment horizontal="center" vertical="center"/>
      <protection locked="0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2" fillId="34" borderId="27" xfId="0" applyFont="1" applyFill="1" applyBorder="1" applyAlignment="1">
      <alignment horizontal="center" vertical="center"/>
    </xf>
    <xf numFmtId="0" fontId="2" fillId="34" borderId="28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3" fillId="34" borderId="10" xfId="0" applyFont="1" applyFill="1" applyBorder="1" applyAlignment="1">
      <alignment horizontal="center" vertical="center" wrapText="1"/>
    </xf>
    <xf numFmtId="0" fontId="23" fillId="34" borderId="27" xfId="0" applyFont="1" applyFill="1" applyBorder="1" applyAlignment="1">
      <alignment horizontal="center" vertical="center"/>
    </xf>
    <xf numFmtId="0" fontId="23" fillId="34" borderId="28" xfId="0" applyFont="1" applyFill="1" applyBorder="1" applyAlignment="1">
      <alignment horizontal="center" vertical="center"/>
    </xf>
    <xf numFmtId="0" fontId="23" fillId="34" borderId="29" xfId="0" applyFont="1" applyFill="1" applyBorder="1" applyAlignment="1">
      <alignment horizontal="center" vertical="center"/>
    </xf>
    <xf numFmtId="0" fontId="23" fillId="34" borderId="16" xfId="0" applyFont="1" applyFill="1" applyBorder="1" applyAlignment="1">
      <alignment horizontal="center" vertical="center" wrapText="1"/>
    </xf>
    <xf numFmtId="0" fontId="23" fillId="34" borderId="18" xfId="0" applyFont="1" applyFill="1" applyBorder="1" applyAlignment="1">
      <alignment horizontal="center" vertical="center" wrapText="1"/>
    </xf>
    <xf numFmtId="0" fontId="23" fillId="34" borderId="10" xfId="0" applyFont="1" applyFill="1" applyBorder="1" applyAlignment="1">
      <alignment horizontal="center" vertical="center"/>
    </xf>
    <xf numFmtId="0" fontId="23" fillId="34" borderId="27" xfId="0" applyFont="1" applyFill="1" applyBorder="1" applyAlignment="1">
      <alignment horizontal="center" vertical="center" wrapText="1"/>
    </xf>
    <xf numFmtId="0" fontId="23" fillId="34" borderId="28" xfId="0" applyFont="1" applyFill="1" applyBorder="1" applyAlignment="1">
      <alignment horizontal="center" vertical="center" wrapText="1"/>
    </xf>
    <xf numFmtId="0" fontId="23" fillId="34" borderId="29" xfId="0" applyFont="1" applyFill="1" applyBorder="1" applyAlignment="1">
      <alignment horizontal="center" vertical="center" wrapText="1"/>
    </xf>
    <xf numFmtId="0" fontId="4" fillId="34" borderId="27" xfId="0" applyFont="1" applyFill="1" applyBorder="1" applyAlignment="1">
      <alignment horizontal="center" vertical="center"/>
    </xf>
    <xf numFmtId="0" fontId="4" fillId="34" borderId="28" xfId="0" applyFont="1" applyFill="1" applyBorder="1" applyAlignment="1">
      <alignment horizontal="center" vertical="center"/>
    </xf>
    <xf numFmtId="0" fontId="4" fillId="34" borderId="29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247650</xdr:colOff>
      <xdr:row>78</xdr:row>
      <xdr:rowOff>180975</xdr:rowOff>
    </xdr:from>
    <xdr:ext cx="219075" cy="257175"/>
    <xdr:sp>
      <xdr:nvSpPr>
        <xdr:cNvPr id="1" name="pole tekstowe 1"/>
        <xdr:cNvSpPr txBox="1">
          <a:spLocks noChangeArrowheads="1"/>
        </xdr:cNvSpPr>
      </xdr:nvSpPr>
      <xdr:spPr>
        <a:xfrm>
          <a:off x="5143500" y="8239125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dcienie szarości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5"/>
  <sheetViews>
    <sheetView tabSelected="1" view="pageBreakPreview" zoomScale="110" zoomScaleSheetLayoutView="110" zoomScalePageLayoutView="0" workbookViewId="0" topLeftCell="A7">
      <selection activeCell="D75" sqref="D75"/>
    </sheetView>
  </sheetViews>
  <sheetFormatPr defaultColWidth="9.00390625" defaultRowHeight="12.75"/>
  <cols>
    <col min="1" max="1" width="6.875" style="0" customWidth="1"/>
    <col min="2" max="2" width="8.875" style="0" bestFit="1" customWidth="1"/>
    <col min="3" max="3" width="6.00390625" style="0" customWidth="1"/>
    <col min="4" max="4" width="53.00390625" style="0" customWidth="1"/>
    <col min="5" max="5" width="16.625" style="88" customWidth="1"/>
    <col min="6" max="6" width="16.25390625" style="0" customWidth="1"/>
    <col min="7" max="7" width="15.75390625" style="0" customWidth="1"/>
  </cols>
  <sheetData>
    <row r="1" spans="2:6" ht="18">
      <c r="B1" s="222" t="s">
        <v>365</v>
      </c>
      <c r="C1" s="222"/>
      <c r="D1" s="222"/>
      <c r="E1" s="222"/>
      <c r="F1" s="222"/>
    </row>
    <row r="2" spans="2:4" ht="12" customHeight="1">
      <c r="B2" s="2"/>
      <c r="C2" s="2"/>
      <c r="D2" s="2"/>
    </row>
    <row r="3" spans="5:7" ht="13.5" customHeight="1">
      <c r="E3" s="221" t="s">
        <v>54</v>
      </c>
      <c r="F3" s="221"/>
      <c r="G3" s="221"/>
    </row>
    <row r="4" spans="1:7" s="37" customFormat="1" ht="13.5" customHeight="1">
      <c r="A4" s="227" t="s">
        <v>2</v>
      </c>
      <c r="B4" s="227" t="s">
        <v>3</v>
      </c>
      <c r="C4" s="227" t="s">
        <v>4</v>
      </c>
      <c r="D4" s="227" t="s">
        <v>78</v>
      </c>
      <c r="E4" s="230" t="s">
        <v>368</v>
      </c>
      <c r="F4" s="223" t="s">
        <v>302</v>
      </c>
      <c r="G4" s="223"/>
    </row>
    <row r="5" spans="1:7" s="37" customFormat="1" ht="26.25" customHeight="1">
      <c r="A5" s="228"/>
      <c r="B5" s="228"/>
      <c r="C5" s="229"/>
      <c r="D5" s="229"/>
      <c r="E5" s="229"/>
      <c r="F5" s="89" t="s">
        <v>303</v>
      </c>
      <c r="G5" s="89" t="s">
        <v>304</v>
      </c>
    </row>
    <row r="6" spans="1:7" s="43" customFormat="1" ht="7.5" customHeight="1">
      <c r="A6" s="16">
        <v>1</v>
      </c>
      <c r="B6" s="16">
        <v>2</v>
      </c>
      <c r="C6" s="16">
        <v>3</v>
      </c>
      <c r="D6" s="16">
        <v>4</v>
      </c>
      <c r="E6" s="16">
        <v>5</v>
      </c>
      <c r="F6" s="16">
        <v>6</v>
      </c>
      <c r="G6" s="16">
        <v>7</v>
      </c>
    </row>
    <row r="7" spans="1:7" ht="19.5" customHeight="1">
      <c r="A7" s="52" t="s">
        <v>137</v>
      </c>
      <c r="B7" s="52"/>
      <c r="C7" s="52"/>
      <c r="D7" s="55" t="s">
        <v>138</v>
      </c>
      <c r="E7" s="145">
        <f>E8</f>
        <v>2000</v>
      </c>
      <c r="F7" s="145">
        <f>F8</f>
        <v>2000</v>
      </c>
      <c r="G7" s="149"/>
    </row>
    <row r="8" spans="1:7" ht="19.5" customHeight="1">
      <c r="A8" s="53"/>
      <c r="B8" s="53" t="s">
        <v>139</v>
      </c>
      <c r="C8" s="53"/>
      <c r="D8" s="56" t="s">
        <v>90</v>
      </c>
      <c r="E8" s="140">
        <f>E9</f>
        <v>2000</v>
      </c>
      <c r="F8" s="140">
        <f>F9</f>
        <v>2000</v>
      </c>
      <c r="G8" s="136"/>
    </row>
    <row r="9" spans="1:7" ht="57" customHeight="1">
      <c r="A9" s="53"/>
      <c r="B9" s="53"/>
      <c r="C9" s="53" t="s">
        <v>140</v>
      </c>
      <c r="D9" s="40" t="s">
        <v>141</v>
      </c>
      <c r="E9" s="137">
        <v>2000</v>
      </c>
      <c r="F9" s="137">
        <f>E9</f>
        <v>2000</v>
      </c>
      <c r="G9" s="136"/>
    </row>
    <row r="10" spans="1:7" ht="19.5" customHeight="1">
      <c r="A10" s="53" t="s">
        <v>142</v>
      </c>
      <c r="B10" s="53"/>
      <c r="C10" s="53"/>
      <c r="D10" s="56" t="s">
        <v>91</v>
      </c>
      <c r="E10" s="140">
        <f>E11+E14</f>
        <v>1249225</v>
      </c>
      <c r="F10" s="140">
        <f>F11</f>
        <v>9225</v>
      </c>
      <c r="G10" s="140">
        <f>G11+G14</f>
        <v>1240000</v>
      </c>
    </row>
    <row r="11" spans="1:7" ht="19.5" customHeight="1">
      <c r="A11" s="53"/>
      <c r="B11" s="53" t="s">
        <v>143</v>
      </c>
      <c r="C11" s="53"/>
      <c r="D11" s="56" t="s">
        <v>92</v>
      </c>
      <c r="E11" s="140">
        <f>E12+E13</f>
        <v>609225</v>
      </c>
      <c r="F11" s="140">
        <f>F12</f>
        <v>9225</v>
      </c>
      <c r="G11" s="136">
        <f>G13</f>
        <v>600000</v>
      </c>
    </row>
    <row r="12" spans="1:7" ht="32.25" customHeight="1">
      <c r="A12" s="53"/>
      <c r="B12" s="53"/>
      <c r="C12" s="53" t="s">
        <v>144</v>
      </c>
      <c r="D12" s="40" t="s">
        <v>291</v>
      </c>
      <c r="E12" s="137">
        <v>9225</v>
      </c>
      <c r="F12" s="137">
        <f>E12</f>
        <v>9225</v>
      </c>
      <c r="G12" s="136"/>
    </row>
    <row r="13" spans="1:7" ht="42.75" customHeight="1">
      <c r="A13" s="53"/>
      <c r="B13" s="53"/>
      <c r="C13" s="53" t="s">
        <v>462</v>
      </c>
      <c r="D13" s="40" t="s">
        <v>463</v>
      </c>
      <c r="E13" s="137">
        <v>600000</v>
      </c>
      <c r="F13" s="137"/>
      <c r="G13" s="160">
        <v>600000</v>
      </c>
    </row>
    <row r="14" spans="1:7" ht="19.5" customHeight="1">
      <c r="A14" s="53"/>
      <c r="B14" s="53" t="s">
        <v>448</v>
      </c>
      <c r="C14" s="53"/>
      <c r="D14" s="56" t="s">
        <v>93</v>
      </c>
      <c r="E14" s="140">
        <f>E15+E16</f>
        <v>640000</v>
      </c>
      <c r="F14" s="140" t="str">
        <f>F16</f>
        <v> </v>
      </c>
      <c r="G14" s="136">
        <f>G15+G16</f>
        <v>640000</v>
      </c>
    </row>
    <row r="15" spans="1:7" s="45" customFormat="1" ht="44.25" customHeight="1">
      <c r="A15" s="53"/>
      <c r="B15" s="53"/>
      <c r="C15" s="53" t="s">
        <v>449</v>
      </c>
      <c r="D15" s="40" t="s">
        <v>451</v>
      </c>
      <c r="E15" s="137">
        <v>220000</v>
      </c>
      <c r="F15" s="137" t="s">
        <v>308</v>
      </c>
      <c r="G15" s="160">
        <v>220000</v>
      </c>
    </row>
    <row r="16" spans="1:7" ht="42" customHeight="1">
      <c r="A16" s="53"/>
      <c r="B16" s="53"/>
      <c r="C16" s="53" t="s">
        <v>450</v>
      </c>
      <c r="D16" s="40" t="s">
        <v>452</v>
      </c>
      <c r="E16" s="137">
        <v>420000</v>
      </c>
      <c r="F16" s="137" t="s">
        <v>308</v>
      </c>
      <c r="G16" s="160">
        <v>420000</v>
      </c>
    </row>
    <row r="17" spans="1:7" ht="12.75">
      <c r="A17" s="53" t="s">
        <v>98</v>
      </c>
      <c r="B17" s="53"/>
      <c r="C17" s="53"/>
      <c r="D17" s="56" t="s">
        <v>99</v>
      </c>
      <c r="E17" s="140">
        <f>E18</f>
        <v>550000</v>
      </c>
      <c r="F17" s="140">
        <f>F18</f>
        <v>48000</v>
      </c>
      <c r="G17" s="140">
        <f>G18</f>
        <v>502000</v>
      </c>
    </row>
    <row r="18" spans="1:7" ht="12.75">
      <c r="A18" s="53"/>
      <c r="B18" s="53" t="s">
        <v>100</v>
      </c>
      <c r="C18" s="53"/>
      <c r="D18" s="56" t="s">
        <v>101</v>
      </c>
      <c r="E18" s="140">
        <f>SUM(E19:E24)</f>
        <v>550000</v>
      </c>
      <c r="F18" s="140">
        <f>SUM(F19:F24)</f>
        <v>48000</v>
      </c>
      <c r="G18" s="140">
        <f>SUM(G19:G24)</f>
        <v>502000</v>
      </c>
    </row>
    <row r="19" spans="1:7" ht="25.5">
      <c r="A19" s="53"/>
      <c r="B19" s="53"/>
      <c r="C19" s="53" t="s">
        <v>145</v>
      </c>
      <c r="D19" s="40" t="s">
        <v>292</v>
      </c>
      <c r="E19" s="137">
        <f>F19</f>
        <v>8000</v>
      </c>
      <c r="F19" s="137">
        <v>8000</v>
      </c>
      <c r="G19" s="136"/>
    </row>
    <row r="20" spans="1:7" ht="51">
      <c r="A20" s="53"/>
      <c r="B20" s="53"/>
      <c r="C20" s="53" t="s">
        <v>140</v>
      </c>
      <c r="D20" s="40" t="s">
        <v>141</v>
      </c>
      <c r="E20" s="137">
        <f>F20</f>
        <v>40000</v>
      </c>
      <c r="F20" s="137">
        <v>40000</v>
      </c>
      <c r="G20" s="136"/>
    </row>
    <row r="21" spans="1:7" ht="38.25">
      <c r="A21" s="53"/>
      <c r="B21" s="53"/>
      <c r="C21" s="53" t="s">
        <v>146</v>
      </c>
      <c r="D21" s="40" t="s">
        <v>147</v>
      </c>
      <c r="E21" s="137">
        <f>G21</f>
        <v>2000</v>
      </c>
      <c r="F21" s="137" t="s">
        <v>308</v>
      </c>
      <c r="G21" s="138">
        <v>2000</v>
      </c>
    </row>
    <row r="22" spans="1:7" ht="25.5">
      <c r="A22" s="53"/>
      <c r="B22" s="53"/>
      <c r="C22" s="53" t="s">
        <v>148</v>
      </c>
      <c r="D22" s="40" t="s">
        <v>149</v>
      </c>
      <c r="E22" s="137">
        <f>G22</f>
        <v>500000</v>
      </c>
      <c r="F22" s="139"/>
      <c r="G22" s="137">
        <v>500000</v>
      </c>
    </row>
    <row r="23" spans="1:7" ht="12.75" hidden="1">
      <c r="A23" s="53"/>
      <c r="B23" s="53"/>
      <c r="C23" s="53" t="s">
        <v>150</v>
      </c>
      <c r="D23" s="40" t="s">
        <v>151</v>
      </c>
      <c r="E23" s="137">
        <v>0</v>
      </c>
      <c r="F23" s="137">
        <v>0</v>
      </c>
      <c r="G23" s="136"/>
    </row>
    <row r="24" spans="1:7" ht="12.75" hidden="1">
      <c r="A24" s="53"/>
      <c r="B24" s="53"/>
      <c r="C24" s="53" t="s">
        <v>152</v>
      </c>
      <c r="D24" s="40" t="s">
        <v>153</v>
      </c>
      <c r="E24" s="137">
        <v>0</v>
      </c>
      <c r="F24" s="137">
        <v>0</v>
      </c>
      <c r="G24" s="136"/>
    </row>
    <row r="25" spans="1:7" ht="12.75">
      <c r="A25" s="53" t="s">
        <v>103</v>
      </c>
      <c r="B25" s="53"/>
      <c r="C25" s="53"/>
      <c r="D25" s="56" t="s">
        <v>104</v>
      </c>
      <c r="E25" s="140">
        <f>E26+E28</f>
        <v>12500</v>
      </c>
      <c r="F25" s="140">
        <f>F26+F28</f>
        <v>12500</v>
      </c>
      <c r="G25" s="136"/>
    </row>
    <row r="26" spans="1:7" ht="12.75">
      <c r="A26" s="53"/>
      <c r="B26" s="53" t="s">
        <v>109</v>
      </c>
      <c r="C26" s="53"/>
      <c r="D26" s="56" t="s">
        <v>110</v>
      </c>
      <c r="E26" s="140">
        <f>E27</f>
        <v>2500</v>
      </c>
      <c r="F26" s="140">
        <f>F27</f>
        <v>2500</v>
      </c>
      <c r="G26" s="136"/>
    </row>
    <row r="27" spans="1:7" ht="38.25">
      <c r="A27" s="53"/>
      <c r="B27" s="53"/>
      <c r="C27" s="53" t="s">
        <v>154</v>
      </c>
      <c r="D27" s="40" t="s">
        <v>155</v>
      </c>
      <c r="E27" s="137">
        <f>F27</f>
        <v>2500</v>
      </c>
      <c r="F27" s="137">
        <v>2500</v>
      </c>
      <c r="G27" s="136"/>
    </row>
    <row r="28" spans="1:7" ht="12.75">
      <c r="A28" s="53"/>
      <c r="B28" s="53" t="s">
        <v>367</v>
      </c>
      <c r="C28" s="53"/>
      <c r="D28" s="56" t="s">
        <v>361</v>
      </c>
      <c r="E28" s="140">
        <f>E29</f>
        <v>10000</v>
      </c>
      <c r="F28" s="140">
        <f>F29</f>
        <v>10000</v>
      </c>
      <c r="G28" s="136"/>
    </row>
    <row r="29" spans="1:7" ht="12.75">
      <c r="A29" s="53"/>
      <c r="B29" s="53" t="s">
        <v>308</v>
      </c>
      <c r="C29" s="53" t="s">
        <v>152</v>
      </c>
      <c r="D29" s="40" t="s">
        <v>153</v>
      </c>
      <c r="E29" s="137">
        <v>10000</v>
      </c>
      <c r="F29" s="137">
        <v>10000</v>
      </c>
      <c r="G29" s="136"/>
    </row>
    <row r="30" spans="1:7" ht="12.75">
      <c r="A30" s="53" t="s">
        <v>111</v>
      </c>
      <c r="B30" s="53"/>
      <c r="C30" s="53"/>
      <c r="D30" s="56" t="s">
        <v>112</v>
      </c>
      <c r="E30" s="140">
        <f>E31+E34+E38+E40</f>
        <v>361920</v>
      </c>
      <c r="F30" s="140">
        <f>F31+F34+F38+F40</f>
        <v>361920</v>
      </c>
      <c r="G30" s="136"/>
    </row>
    <row r="31" spans="1:7" ht="12.75">
      <c r="A31" s="53"/>
      <c r="B31" s="53" t="s">
        <v>113</v>
      </c>
      <c r="C31" s="53"/>
      <c r="D31" s="56" t="s">
        <v>114</v>
      </c>
      <c r="E31" s="140">
        <f>SUM(E32:E33)</f>
        <v>95920</v>
      </c>
      <c r="F31" s="140">
        <f>SUM(F32:F33)</f>
        <v>95920</v>
      </c>
      <c r="G31" s="136"/>
    </row>
    <row r="32" spans="1:7" ht="39.75" customHeight="1">
      <c r="A32" s="53"/>
      <c r="B32" s="53"/>
      <c r="C32" s="53" t="s">
        <v>156</v>
      </c>
      <c r="D32" s="40" t="s">
        <v>465</v>
      </c>
      <c r="E32" s="137">
        <f>F32</f>
        <v>95000</v>
      </c>
      <c r="F32" s="137">
        <v>95000</v>
      </c>
      <c r="G32" s="136"/>
    </row>
    <row r="33" spans="1:7" ht="38.25">
      <c r="A33" s="53"/>
      <c r="B33" s="53"/>
      <c r="C33" s="53" t="s">
        <v>157</v>
      </c>
      <c r="D33" s="40" t="s">
        <v>158</v>
      </c>
      <c r="E33" s="137">
        <f>F33</f>
        <v>920</v>
      </c>
      <c r="F33" s="137">
        <v>920</v>
      </c>
      <c r="G33" s="136"/>
    </row>
    <row r="34" spans="1:7" ht="12.75">
      <c r="A34" s="53"/>
      <c r="B34" s="53" t="s">
        <v>119</v>
      </c>
      <c r="C34" s="53"/>
      <c r="D34" s="56" t="s">
        <v>120</v>
      </c>
      <c r="E34" s="140">
        <f>SUM(E35:E37)</f>
        <v>32000</v>
      </c>
      <c r="F34" s="140">
        <f>SUM(F35:F37)</f>
        <v>32000</v>
      </c>
      <c r="G34" s="136"/>
    </row>
    <row r="35" spans="1:7" ht="12.75">
      <c r="A35" s="53"/>
      <c r="B35" s="53"/>
      <c r="C35" s="53" t="s">
        <v>161</v>
      </c>
      <c r="D35" s="40" t="s">
        <v>162</v>
      </c>
      <c r="E35" s="137">
        <f>F35</f>
        <v>2000</v>
      </c>
      <c r="F35" s="137">
        <v>2000</v>
      </c>
      <c r="G35" s="136"/>
    </row>
    <row r="36" spans="1:7" ht="12.75">
      <c r="A36" s="53"/>
      <c r="B36" s="53"/>
      <c r="C36" s="53" t="s">
        <v>369</v>
      </c>
      <c r="D36" s="40" t="s">
        <v>370</v>
      </c>
      <c r="E36" s="137">
        <f>F36</f>
        <v>25000</v>
      </c>
      <c r="F36" s="137">
        <v>25000</v>
      </c>
      <c r="G36" s="136"/>
    </row>
    <row r="37" spans="1:7" ht="12.75">
      <c r="A37" s="53"/>
      <c r="B37" s="53"/>
      <c r="C37" s="53" t="s">
        <v>152</v>
      </c>
      <c r="D37" s="40" t="s">
        <v>153</v>
      </c>
      <c r="E37" s="137">
        <f>F37</f>
        <v>5000</v>
      </c>
      <c r="F37" s="137">
        <v>5000</v>
      </c>
      <c r="G37" s="136"/>
    </row>
    <row r="38" spans="1:7" ht="12.75" hidden="1">
      <c r="A38" s="53"/>
      <c r="B38" s="53" t="s">
        <v>121</v>
      </c>
      <c r="C38" s="53"/>
      <c r="D38" s="56" t="s">
        <v>90</v>
      </c>
      <c r="E38" s="137">
        <f>E39</f>
        <v>0</v>
      </c>
      <c r="F38" s="137">
        <f>F39</f>
        <v>0</v>
      </c>
      <c r="G38" s="136"/>
    </row>
    <row r="39" spans="1:7" ht="12.75" hidden="1">
      <c r="A39" s="53"/>
      <c r="B39" s="53"/>
      <c r="C39" s="53" t="s">
        <v>161</v>
      </c>
      <c r="D39" s="40" t="s">
        <v>162</v>
      </c>
      <c r="E39" s="137">
        <v>0</v>
      </c>
      <c r="F39" s="137">
        <v>0</v>
      </c>
      <c r="G39" s="136"/>
    </row>
    <row r="40" spans="1:7" ht="12.75">
      <c r="A40" s="53"/>
      <c r="B40" s="53" t="s">
        <v>121</v>
      </c>
      <c r="C40" s="53"/>
      <c r="D40" s="56" t="s">
        <v>312</v>
      </c>
      <c r="E40" s="140">
        <f>E41</f>
        <v>234000</v>
      </c>
      <c r="F40" s="140">
        <f>F41</f>
        <v>234000</v>
      </c>
      <c r="G40" s="136"/>
    </row>
    <row r="41" spans="1:7" ht="25.5">
      <c r="A41" s="53"/>
      <c r="B41" s="53"/>
      <c r="C41" s="53" t="s">
        <v>313</v>
      </c>
      <c r="D41" s="40" t="s">
        <v>314</v>
      </c>
      <c r="E41" s="137">
        <f>F41</f>
        <v>234000</v>
      </c>
      <c r="F41" s="137">
        <v>234000</v>
      </c>
      <c r="G41" s="136"/>
    </row>
    <row r="42" spans="1:7" ht="25.5">
      <c r="A42" s="53" t="s">
        <v>122</v>
      </c>
      <c r="B42" s="53"/>
      <c r="C42" s="53"/>
      <c r="D42" s="56" t="s">
        <v>163</v>
      </c>
      <c r="E42" s="140">
        <f>E43</f>
        <v>1020</v>
      </c>
      <c r="F42" s="140">
        <f>F43</f>
        <v>1020</v>
      </c>
      <c r="G42" s="136"/>
    </row>
    <row r="43" spans="1:7" ht="25.5">
      <c r="A43" s="53"/>
      <c r="B43" s="53" t="s">
        <v>123</v>
      </c>
      <c r="C43" s="53"/>
      <c r="D43" s="56" t="s">
        <v>163</v>
      </c>
      <c r="E43" s="140">
        <f>E44</f>
        <v>1020</v>
      </c>
      <c r="F43" s="140">
        <f>F44</f>
        <v>1020</v>
      </c>
      <c r="G43" s="136"/>
    </row>
    <row r="44" spans="1:7" ht="38.25">
      <c r="A44" s="53"/>
      <c r="B44" s="53"/>
      <c r="C44" s="53" t="s">
        <v>156</v>
      </c>
      <c r="D44" s="40" t="s">
        <v>465</v>
      </c>
      <c r="E44" s="137">
        <f>F44</f>
        <v>1020</v>
      </c>
      <c r="F44" s="137">
        <v>1020</v>
      </c>
      <c r="G44" s="136"/>
    </row>
    <row r="45" spans="1:7" ht="38.25">
      <c r="A45" s="53" t="s">
        <v>131</v>
      </c>
      <c r="B45" s="53"/>
      <c r="C45" s="53"/>
      <c r="D45" s="56" t="s">
        <v>164</v>
      </c>
      <c r="E45" s="140">
        <f>E46+E49+E56+E66+E73</f>
        <v>3972460</v>
      </c>
      <c r="F45" s="140">
        <f>F46+F49+F56+F66+F73</f>
        <v>3972460</v>
      </c>
      <c r="G45" s="136"/>
    </row>
    <row r="46" spans="1:7" ht="12.75">
      <c r="A46" s="53"/>
      <c r="B46" s="53" t="s">
        <v>165</v>
      </c>
      <c r="C46" s="53"/>
      <c r="D46" s="56" t="s">
        <v>315</v>
      </c>
      <c r="E46" s="140">
        <f>SUM(E47:E48)</f>
        <v>3000</v>
      </c>
      <c r="F46" s="140">
        <f>SUM(F47:F48)</f>
        <v>3000</v>
      </c>
      <c r="G46" s="136"/>
    </row>
    <row r="47" spans="1:7" ht="25.5">
      <c r="A47" s="53"/>
      <c r="B47" s="53"/>
      <c r="C47" s="53" t="s">
        <v>166</v>
      </c>
      <c r="D47" s="40" t="s">
        <v>167</v>
      </c>
      <c r="E47" s="137">
        <f>F47</f>
        <v>3000</v>
      </c>
      <c r="F47" s="137">
        <v>3000</v>
      </c>
      <c r="G47" s="136"/>
    </row>
    <row r="48" spans="1:7" ht="12.75" hidden="1">
      <c r="A48" s="53"/>
      <c r="B48" s="53"/>
      <c r="C48" s="53" t="s">
        <v>168</v>
      </c>
      <c r="D48" s="40" t="s">
        <v>305</v>
      </c>
      <c r="E48" s="137">
        <v>0</v>
      </c>
      <c r="F48" s="137">
        <v>0</v>
      </c>
      <c r="G48" s="136"/>
    </row>
    <row r="49" spans="1:7" ht="38.25">
      <c r="A49" s="53"/>
      <c r="B49" s="53" t="s">
        <v>169</v>
      </c>
      <c r="C49" s="53"/>
      <c r="D49" s="56" t="s">
        <v>170</v>
      </c>
      <c r="E49" s="140">
        <f>SUM(E50:E55)</f>
        <v>965000</v>
      </c>
      <c r="F49" s="140">
        <f>SUM(F50:F55)</f>
        <v>965000</v>
      </c>
      <c r="G49" s="136"/>
    </row>
    <row r="50" spans="1:7" ht="12.75">
      <c r="A50" s="53"/>
      <c r="B50" s="53"/>
      <c r="C50" s="53" t="s">
        <v>171</v>
      </c>
      <c r="D50" s="40" t="s">
        <v>172</v>
      </c>
      <c r="E50" s="137">
        <f aca="true" t="shared" si="0" ref="E50:E55">F50</f>
        <v>642000</v>
      </c>
      <c r="F50" s="137">
        <v>642000</v>
      </c>
      <c r="G50" s="136"/>
    </row>
    <row r="51" spans="1:7" ht="12.75">
      <c r="A51" s="53"/>
      <c r="B51" s="53"/>
      <c r="C51" s="53" t="s">
        <v>173</v>
      </c>
      <c r="D51" s="40" t="s">
        <v>174</v>
      </c>
      <c r="E51" s="137">
        <f t="shared" si="0"/>
        <v>143000</v>
      </c>
      <c r="F51" s="137">
        <v>143000</v>
      </c>
      <c r="G51" s="136"/>
    </row>
    <row r="52" spans="1:7" ht="12.75">
      <c r="A52" s="53"/>
      <c r="B52" s="53"/>
      <c r="C52" s="53" t="s">
        <v>175</v>
      </c>
      <c r="D52" s="40" t="s">
        <v>176</v>
      </c>
      <c r="E52" s="137">
        <f t="shared" si="0"/>
        <v>171000</v>
      </c>
      <c r="F52" s="137">
        <v>171000</v>
      </c>
      <c r="G52" s="136"/>
    </row>
    <row r="53" spans="1:7" ht="12.75">
      <c r="A53" s="53"/>
      <c r="B53" s="53"/>
      <c r="C53" s="53" t="s">
        <v>177</v>
      </c>
      <c r="D53" s="40" t="s">
        <v>466</v>
      </c>
      <c r="E53" s="137">
        <f t="shared" si="0"/>
        <v>2000</v>
      </c>
      <c r="F53" s="137">
        <v>2000</v>
      </c>
      <c r="G53" s="136"/>
    </row>
    <row r="54" spans="1:7" ht="12.75" hidden="1">
      <c r="A54" s="53"/>
      <c r="B54" s="53"/>
      <c r="C54" s="53" t="s">
        <v>178</v>
      </c>
      <c r="D54" s="40" t="s">
        <v>179</v>
      </c>
      <c r="E54" s="137">
        <f t="shared" si="0"/>
        <v>0</v>
      </c>
      <c r="F54" s="137">
        <v>0</v>
      </c>
      <c r="G54" s="136"/>
    </row>
    <row r="55" spans="1:7" ht="12.75">
      <c r="A55" s="53"/>
      <c r="B55" s="53"/>
      <c r="C55" s="53" t="s">
        <v>168</v>
      </c>
      <c r="D55" s="40" t="s">
        <v>316</v>
      </c>
      <c r="E55" s="137">
        <f t="shared" si="0"/>
        <v>7000</v>
      </c>
      <c r="F55" s="137">
        <v>7000</v>
      </c>
      <c r="G55" s="136"/>
    </row>
    <row r="56" spans="1:7" ht="38.25">
      <c r="A56" s="53"/>
      <c r="B56" s="53" t="s">
        <v>180</v>
      </c>
      <c r="C56" s="53"/>
      <c r="D56" s="56" t="s">
        <v>181</v>
      </c>
      <c r="E56" s="140">
        <f>SUM(E57:E65)</f>
        <v>881500</v>
      </c>
      <c r="F56" s="140">
        <f>SUM(F57:F65)</f>
        <v>881500</v>
      </c>
      <c r="G56" s="136"/>
    </row>
    <row r="57" spans="1:7" ht="12.75">
      <c r="A57" s="53"/>
      <c r="B57" s="53"/>
      <c r="C57" s="53" t="s">
        <v>171</v>
      </c>
      <c r="D57" s="40" t="s">
        <v>172</v>
      </c>
      <c r="E57" s="137">
        <f>F57</f>
        <v>505000</v>
      </c>
      <c r="F57" s="137">
        <v>505000</v>
      </c>
      <c r="G57" s="136"/>
    </row>
    <row r="58" spans="1:7" ht="12.75">
      <c r="A58" s="53"/>
      <c r="B58" s="53"/>
      <c r="C58" s="53" t="s">
        <v>173</v>
      </c>
      <c r="D58" s="40" t="s">
        <v>174</v>
      </c>
      <c r="E58" s="137">
        <f aca="true" t="shared" si="1" ref="E58:E65">F58</f>
        <v>255000</v>
      </c>
      <c r="F58" s="137">
        <v>255000</v>
      </c>
      <c r="G58" s="136"/>
    </row>
    <row r="59" spans="1:7" ht="12.75">
      <c r="A59" s="53"/>
      <c r="B59" s="53"/>
      <c r="C59" s="53" t="s">
        <v>175</v>
      </c>
      <c r="D59" s="40" t="s">
        <v>176</v>
      </c>
      <c r="E59" s="137">
        <f t="shared" si="1"/>
        <v>1500</v>
      </c>
      <c r="F59" s="137">
        <v>1500</v>
      </c>
      <c r="G59" s="136"/>
    </row>
    <row r="60" spans="1:7" ht="12.75">
      <c r="A60" s="53"/>
      <c r="B60" s="53"/>
      <c r="C60" s="53" t="s">
        <v>177</v>
      </c>
      <c r="D60" s="40" t="s">
        <v>466</v>
      </c>
      <c r="E60" s="137">
        <f t="shared" si="1"/>
        <v>41500</v>
      </c>
      <c r="F60" s="137">
        <v>41500</v>
      </c>
      <c r="G60" s="136"/>
    </row>
    <row r="61" spans="1:7" ht="12.75">
      <c r="A61" s="53"/>
      <c r="B61" s="53"/>
      <c r="C61" s="53" t="s">
        <v>182</v>
      </c>
      <c r="D61" s="40" t="s">
        <v>183</v>
      </c>
      <c r="E61" s="137">
        <f t="shared" si="1"/>
        <v>1500</v>
      </c>
      <c r="F61" s="137">
        <v>1500</v>
      </c>
      <c r="G61" s="136"/>
    </row>
    <row r="62" spans="1:7" ht="12.75" hidden="1">
      <c r="A62" s="53"/>
      <c r="B62" s="53"/>
      <c r="C62" s="53" t="s">
        <v>184</v>
      </c>
      <c r="D62" s="40" t="s">
        <v>366</v>
      </c>
      <c r="E62" s="137">
        <f t="shared" si="1"/>
        <v>0</v>
      </c>
      <c r="F62" s="137">
        <v>0</v>
      </c>
      <c r="G62" s="136"/>
    </row>
    <row r="63" spans="1:7" ht="12.75">
      <c r="A63" s="53"/>
      <c r="B63" s="53"/>
      <c r="C63" s="53" t="s">
        <v>185</v>
      </c>
      <c r="D63" s="40" t="s">
        <v>186</v>
      </c>
      <c r="E63" s="137">
        <f t="shared" si="1"/>
        <v>2000</v>
      </c>
      <c r="F63" s="137">
        <v>2000</v>
      </c>
      <c r="G63" s="136"/>
    </row>
    <row r="64" spans="1:7" ht="12.75">
      <c r="A64" s="53"/>
      <c r="B64" s="53"/>
      <c r="C64" s="53" t="s">
        <v>178</v>
      </c>
      <c r="D64" s="40" t="s">
        <v>179</v>
      </c>
      <c r="E64" s="137">
        <f t="shared" si="1"/>
        <v>60000</v>
      </c>
      <c r="F64" s="137">
        <v>60000</v>
      </c>
      <c r="G64" s="136"/>
    </row>
    <row r="65" spans="1:7" ht="12.75">
      <c r="A65" s="53"/>
      <c r="B65" s="53"/>
      <c r="C65" s="53" t="s">
        <v>168</v>
      </c>
      <c r="D65" s="40" t="s">
        <v>316</v>
      </c>
      <c r="E65" s="137">
        <f t="shared" si="1"/>
        <v>15000</v>
      </c>
      <c r="F65" s="137">
        <v>15000</v>
      </c>
      <c r="G65" s="136"/>
    </row>
    <row r="66" spans="1:7" ht="18.75" customHeight="1">
      <c r="A66" s="53"/>
      <c r="B66" s="53" t="s">
        <v>187</v>
      </c>
      <c r="C66" s="53"/>
      <c r="D66" s="56" t="s">
        <v>188</v>
      </c>
      <c r="E66" s="140">
        <f>SUM(E67:E72)</f>
        <v>123000</v>
      </c>
      <c r="F66" s="140">
        <f>SUM(F67:F72)</f>
        <v>123000</v>
      </c>
      <c r="G66" s="136"/>
    </row>
    <row r="67" spans="1:7" ht="16.5" customHeight="1">
      <c r="A67" s="53"/>
      <c r="B67" s="53"/>
      <c r="C67" s="53" t="s">
        <v>189</v>
      </c>
      <c r="D67" s="40" t="s">
        <v>190</v>
      </c>
      <c r="E67" s="137">
        <f aca="true" t="shared" si="2" ref="E67:E72">F67</f>
        <v>20000</v>
      </c>
      <c r="F67" s="137">
        <v>20000</v>
      </c>
      <c r="G67" s="136"/>
    </row>
    <row r="68" spans="1:7" ht="12.75">
      <c r="A68" s="53"/>
      <c r="B68" s="53"/>
      <c r="C68" s="53" t="s">
        <v>191</v>
      </c>
      <c r="D68" s="40" t="s">
        <v>192</v>
      </c>
      <c r="E68" s="137">
        <f t="shared" si="2"/>
        <v>7000</v>
      </c>
      <c r="F68" s="137">
        <v>7000</v>
      </c>
      <c r="G68" s="136"/>
    </row>
    <row r="69" spans="1:7" ht="22.5" customHeight="1">
      <c r="A69" s="53"/>
      <c r="B69" s="53"/>
      <c r="C69" s="53" t="s">
        <v>193</v>
      </c>
      <c r="D69" s="40" t="s">
        <v>194</v>
      </c>
      <c r="E69" s="137">
        <f t="shared" si="2"/>
        <v>80000</v>
      </c>
      <c r="F69" s="137">
        <v>80000</v>
      </c>
      <c r="G69" s="136"/>
    </row>
    <row r="70" spans="1:7" ht="26.25" customHeight="1">
      <c r="A70" s="53"/>
      <c r="B70" s="53"/>
      <c r="C70" s="53" t="s">
        <v>306</v>
      </c>
      <c r="D70" s="40" t="s">
        <v>307</v>
      </c>
      <c r="E70" s="137">
        <f t="shared" si="2"/>
        <v>8000</v>
      </c>
      <c r="F70" s="137">
        <v>8000</v>
      </c>
      <c r="G70" s="136"/>
    </row>
    <row r="71" spans="1:7" ht="16.5" customHeight="1">
      <c r="A71" s="53"/>
      <c r="B71" s="53"/>
      <c r="C71" s="53" t="s">
        <v>371</v>
      </c>
      <c r="D71" s="40" t="s">
        <v>372</v>
      </c>
      <c r="E71" s="137">
        <f t="shared" si="2"/>
        <v>8000</v>
      </c>
      <c r="F71" s="137">
        <v>8000</v>
      </c>
      <c r="G71" s="136"/>
    </row>
    <row r="72" spans="1:7" ht="16.5" customHeight="1" hidden="1">
      <c r="A72" s="53"/>
      <c r="B72" s="53"/>
      <c r="C72" s="53" t="s">
        <v>150</v>
      </c>
      <c r="D72" s="40" t="s">
        <v>151</v>
      </c>
      <c r="E72" s="137">
        <f t="shared" si="2"/>
        <v>0</v>
      </c>
      <c r="F72" s="137">
        <v>0</v>
      </c>
      <c r="G72" s="136"/>
    </row>
    <row r="73" spans="1:7" ht="25.5">
      <c r="A73" s="57"/>
      <c r="B73" s="57" t="s">
        <v>195</v>
      </c>
      <c r="C73" s="57"/>
      <c r="D73" s="58" t="s">
        <v>196</v>
      </c>
      <c r="E73" s="144">
        <f>SUM(E74:E75)</f>
        <v>1999960</v>
      </c>
      <c r="F73" s="144">
        <f>SUM(F74:F75)</f>
        <v>1999960</v>
      </c>
      <c r="G73" s="136"/>
    </row>
    <row r="74" spans="1:7" ht="12.75">
      <c r="A74" s="57"/>
      <c r="B74" s="57"/>
      <c r="C74" s="57" t="s">
        <v>197</v>
      </c>
      <c r="D74" s="59" t="s">
        <v>198</v>
      </c>
      <c r="E74" s="141">
        <f>F74</f>
        <v>1979960</v>
      </c>
      <c r="F74" s="141">
        <v>1979960</v>
      </c>
      <c r="G74" s="136"/>
    </row>
    <row r="75" spans="1:7" ht="12.75">
      <c r="A75" s="57"/>
      <c r="B75" s="57"/>
      <c r="C75" s="57" t="s">
        <v>199</v>
      </c>
      <c r="D75" s="59" t="s">
        <v>200</v>
      </c>
      <c r="E75" s="141">
        <v>20000</v>
      </c>
      <c r="F75" s="141">
        <v>20000</v>
      </c>
      <c r="G75" s="136"/>
    </row>
    <row r="76" spans="1:7" ht="12.75">
      <c r="A76" s="57" t="s">
        <v>201</v>
      </c>
      <c r="B76" s="57"/>
      <c r="C76" s="57"/>
      <c r="D76" s="58" t="s">
        <v>202</v>
      </c>
      <c r="E76" s="144">
        <f>E77+E79+E81</f>
        <v>6743563</v>
      </c>
      <c r="F76" s="144">
        <f>F77+F79+F81</f>
        <v>6743563</v>
      </c>
      <c r="G76" s="136"/>
    </row>
    <row r="77" spans="1:7" ht="12.75">
      <c r="A77" s="57"/>
      <c r="B77" s="57" t="s">
        <v>203</v>
      </c>
      <c r="C77" s="57"/>
      <c r="D77" s="58" t="s">
        <v>204</v>
      </c>
      <c r="E77" s="144">
        <f>E78</f>
        <v>4541865</v>
      </c>
      <c r="F77" s="144">
        <f>F78</f>
        <v>4541865</v>
      </c>
      <c r="G77" s="136"/>
    </row>
    <row r="78" spans="1:7" ht="12.75">
      <c r="A78" s="57"/>
      <c r="B78" s="57"/>
      <c r="C78" s="57" t="s">
        <v>205</v>
      </c>
      <c r="D78" s="59" t="s">
        <v>206</v>
      </c>
      <c r="E78" s="141">
        <v>4541865</v>
      </c>
      <c r="F78" s="141">
        <f>E78</f>
        <v>4541865</v>
      </c>
      <c r="G78" s="136"/>
    </row>
    <row r="79" spans="1:7" ht="12.75">
      <c r="A79" s="57"/>
      <c r="B79" s="57" t="s">
        <v>207</v>
      </c>
      <c r="C79" s="57"/>
      <c r="D79" s="58" t="s">
        <v>208</v>
      </c>
      <c r="E79" s="144">
        <f>E80</f>
        <v>2162495</v>
      </c>
      <c r="F79" s="144">
        <f>F80</f>
        <v>2162495</v>
      </c>
      <c r="G79" s="136"/>
    </row>
    <row r="80" spans="1:7" ht="12.75">
      <c r="A80" s="57"/>
      <c r="B80" s="57"/>
      <c r="C80" s="57" t="s">
        <v>205</v>
      </c>
      <c r="D80" s="59" t="s">
        <v>206</v>
      </c>
      <c r="E80" s="141">
        <v>2162495</v>
      </c>
      <c r="F80" s="141">
        <f>E80</f>
        <v>2162495</v>
      </c>
      <c r="G80" s="136"/>
    </row>
    <row r="81" spans="1:7" ht="12.75">
      <c r="A81" s="57"/>
      <c r="B81" s="57" t="s">
        <v>209</v>
      </c>
      <c r="C81" s="57"/>
      <c r="D81" s="58" t="s">
        <v>210</v>
      </c>
      <c r="E81" s="144">
        <f>E82</f>
        <v>39203</v>
      </c>
      <c r="F81" s="144">
        <f>F82</f>
        <v>39203</v>
      </c>
      <c r="G81" s="136"/>
    </row>
    <row r="82" spans="1:7" ht="17.25" customHeight="1">
      <c r="A82" s="57"/>
      <c r="B82" s="57"/>
      <c r="C82" s="57" t="s">
        <v>205</v>
      </c>
      <c r="D82" s="59" t="s">
        <v>206</v>
      </c>
      <c r="E82" s="141">
        <v>39203</v>
      </c>
      <c r="F82" s="141">
        <f>E82</f>
        <v>39203</v>
      </c>
      <c r="G82" s="136"/>
    </row>
    <row r="83" spans="1:7" ht="20.25" customHeight="1">
      <c r="A83" s="57" t="s">
        <v>230</v>
      </c>
      <c r="B83" s="57"/>
      <c r="C83" s="57"/>
      <c r="D83" s="59" t="s">
        <v>231</v>
      </c>
      <c r="E83" s="144">
        <f>E84</f>
        <v>4000</v>
      </c>
      <c r="F83" s="144">
        <f>F84</f>
        <v>4000</v>
      </c>
      <c r="G83" s="136"/>
    </row>
    <row r="84" spans="1:7" ht="12.75">
      <c r="A84" s="53"/>
      <c r="B84" s="53" t="s">
        <v>253</v>
      </c>
      <c r="C84" s="53"/>
      <c r="D84" s="40" t="s">
        <v>90</v>
      </c>
      <c r="E84" s="140">
        <f>E85</f>
        <v>4000</v>
      </c>
      <c r="F84" s="140">
        <f>F85</f>
        <v>4000</v>
      </c>
      <c r="G84" s="136"/>
    </row>
    <row r="85" spans="1:7" ht="29.25" customHeight="1">
      <c r="A85" s="53"/>
      <c r="B85" s="53"/>
      <c r="C85" s="53" t="s">
        <v>217</v>
      </c>
      <c r="D85" s="40" t="s">
        <v>467</v>
      </c>
      <c r="E85" s="137">
        <f>F85</f>
        <v>4000</v>
      </c>
      <c r="F85" s="137">
        <v>4000</v>
      </c>
      <c r="G85" s="136"/>
    </row>
    <row r="86" spans="1:7" ht="12.75">
      <c r="A86" s="53" t="s">
        <v>211</v>
      </c>
      <c r="B86" s="53"/>
      <c r="C86" s="53"/>
      <c r="D86" s="56" t="s">
        <v>212</v>
      </c>
      <c r="E86" s="140">
        <f>E87+E89+E91+E94+E96</f>
        <v>2325000</v>
      </c>
      <c r="F86" s="140">
        <f>F87+F89+F91+F94+F96</f>
        <v>2325000</v>
      </c>
      <c r="G86" s="136"/>
    </row>
    <row r="87" spans="1:7" ht="38.25">
      <c r="A87" s="53"/>
      <c r="B87" s="53" t="s">
        <v>213</v>
      </c>
      <c r="C87" s="53"/>
      <c r="D87" s="56" t="s">
        <v>214</v>
      </c>
      <c r="E87" s="140">
        <f>F87</f>
        <v>1827000</v>
      </c>
      <c r="F87" s="140">
        <f>F88</f>
        <v>1827000</v>
      </c>
      <c r="G87" s="136"/>
    </row>
    <row r="88" spans="1:7" ht="38.25">
      <c r="A88" s="57"/>
      <c r="B88" s="57"/>
      <c r="C88" s="57" t="s">
        <v>156</v>
      </c>
      <c r="D88" s="40" t="s">
        <v>465</v>
      </c>
      <c r="E88" s="137">
        <f aca="true" t="shared" si="3" ref="E88:E96">F88</f>
        <v>1827000</v>
      </c>
      <c r="F88" s="141">
        <v>1827000</v>
      </c>
      <c r="G88" s="136"/>
    </row>
    <row r="89" spans="1:7" ht="51">
      <c r="A89" s="57"/>
      <c r="B89" s="57" t="s">
        <v>215</v>
      </c>
      <c r="C89" s="57"/>
      <c r="D89" s="58" t="s">
        <v>468</v>
      </c>
      <c r="E89" s="140">
        <f t="shared" si="3"/>
        <v>15000</v>
      </c>
      <c r="F89" s="144">
        <f>F90</f>
        <v>15000</v>
      </c>
      <c r="G89" s="136"/>
    </row>
    <row r="90" spans="1:7" ht="38.25">
      <c r="A90" s="57"/>
      <c r="B90" s="57"/>
      <c r="C90" s="57" t="s">
        <v>156</v>
      </c>
      <c r="D90" s="40" t="s">
        <v>465</v>
      </c>
      <c r="E90" s="137">
        <f t="shared" si="3"/>
        <v>15000</v>
      </c>
      <c r="F90" s="141">
        <v>15000</v>
      </c>
      <c r="G90" s="136"/>
    </row>
    <row r="91" spans="1:7" ht="25.5">
      <c r="A91" s="57"/>
      <c r="B91" s="57" t="s">
        <v>216</v>
      </c>
      <c r="C91" s="57"/>
      <c r="D91" s="58" t="s">
        <v>470</v>
      </c>
      <c r="E91" s="140">
        <f t="shared" si="3"/>
        <v>283000</v>
      </c>
      <c r="F91" s="144">
        <f>SUM(F92:F93)</f>
        <v>283000</v>
      </c>
      <c r="G91" s="136"/>
    </row>
    <row r="92" spans="1:7" ht="38.25">
      <c r="A92" s="57"/>
      <c r="B92" s="57"/>
      <c r="C92" s="57" t="s">
        <v>156</v>
      </c>
      <c r="D92" s="40" t="s">
        <v>469</v>
      </c>
      <c r="E92" s="137">
        <f t="shared" si="3"/>
        <v>112000</v>
      </c>
      <c r="F92" s="141">
        <v>112000</v>
      </c>
      <c r="G92" s="136"/>
    </row>
    <row r="93" spans="1:7" ht="29.25" customHeight="1">
      <c r="A93" s="57"/>
      <c r="B93" s="57"/>
      <c r="C93" s="57" t="s">
        <v>217</v>
      </c>
      <c r="D93" s="59" t="s">
        <v>467</v>
      </c>
      <c r="E93" s="137">
        <f t="shared" si="3"/>
        <v>171000</v>
      </c>
      <c r="F93" s="141">
        <v>171000</v>
      </c>
      <c r="G93" s="136"/>
    </row>
    <row r="94" spans="1:7" ht="12.75">
      <c r="A94" s="57"/>
      <c r="B94" s="57" t="s">
        <v>218</v>
      </c>
      <c r="C94" s="57"/>
      <c r="D94" s="58" t="s">
        <v>219</v>
      </c>
      <c r="E94" s="140">
        <f t="shared" si="3"/>
        <v>106000</v>
      </c>
      <c r="F94" s="144">
        <f>F95</f>
        <v>106000</v>
      </c>
      <c r="G94" s="136"/>
    </row>
    <row r="95" spans="1:7" ht="25.5">
      <c r="A95" s="57"/>
      <c r="B95" s="57"/>
      <c r="C95" s="57" t="s">
        <v>217</v>
      </c>
      <c r="D95" s="59" t="s">
        <v>467</v>
      </c>
      <c r="E95" s="137">
        <f t="shared" si="3"/>
        <v>106000</v>
      </c>
      <c r="F95" s="141">
        <v>106000</v>
      </c>
      <c r="G95" s="136"/>
    </row>
    <row r="96" spans="1:7" ht="12.75">
      <c r="A96" s="57"/>
      <c r="B96" s="57" t="s">
        <v>220</v>
      </c>
      <c r="C96" s="57"/>
      <c r="D96" s="58" t="s">
        <v>90</v>
      </c>
      <c r="E96" s="140">
        <f t="shared" si="3"/>
        <v>94000</v>
      </c>
      <c r="F96" s="144">
        <v>94000</v>
      </c>
      <c r="G96" s="136"/>
    </row>
    <row r="97" spans="1:7" ht="25.5">
      <c r="A97" s="57"/>
      <c r="B97" s="57"/>
      <c r="C97" s="57" t="s">
        <v>217</v>
      </c>
      <c r="D97" s="59" t="s">
        <v>467</v>
      </c>
      <c r="E97" s="141">
        <v>94000</v>
      </c>
      <c r="F97" s="141">
        <v>94000</v>
      </c>
      <c r="G97" s="136"/>
    </row>
    <row r="98" spans="1:7" ht="20.25" customHeight="1">
      <c r="A98" s="53" t="s">
        <v>373</v>
      </c>
      <c r="B98" s="53"/>
      <c r="C98" s="53"/>
      <c r="D98" s="56" t="s">
        <v>374</v>
      </c>
      <c r="E98" s="140">
        <f>E99</f>
        <v>76802.4</v>
      </c>
      <c r="F98" s="140">
        <f>F99</f>
        <v>76802.4</v>
      </c>
      <c r="G98" s="136"/>
    </row>
    <row r="99" spans="1:7" ht="12.75">
      <c r="A99" s="53"/>
      <c r="B99" s="53" t="s">
        <v>375</v>
      </c>
      <c r="C99" s="53"/>
      <c r="D99" s="56" t="s">
        <v>90</v>
      </c>
      <c r="E99" s="140">
        <f>E100+E101</f>
        <v>76802.4</v>
      </c>
      <c r="F99" s="140">
        <f>F100+F101</f>
        <v>76802.4</v>
      </c>
      <c r="G99" s="136"/>
    </row>
    <row r="100" spans="1:7" ht="25.5">
      <c r="A100" s="57"/>
      <c r="B100" s="57"/>
      <c r="C100" s="57" t="s">
        <v>376</v>
      </c>
      <c r="D100" s="40" t="s">
        <v>378</v>
      </c>
      <c r="E100" s="137">
        <f>F100</f>
        <v>72535.7</v>
      </c>
      <c r="F100" s="141">
        <v>72535.7</v>
      </c>
      <c r="G100" s="136"/>
    </row>
    <row r="101" spans="1:7" ht="25.5">
      <c r="A101" s="57"/>
      <c r="B101" s="57"/>
      <c r="C101" s="57" t="s">
        <v>377</v>
      </c>
      <c r="D101" s="40" t="s">
        <v>378</v>
      </c>
      <c r="E101" s="137">
        <f>F101</f>
        <v>4266.7</v>
      </c>
      <c r="F101" s="141">
        <v>4266.7</v>
      </c>
      <c r="G101" s="136"/>
    </row>
    <row r="102" spans="1:7" ht="12.75">
      <c r="A102" s="53" t="s">
        <v>221</v>
      </c>
      <c r="B102" s="53"/>
      <c r="C102" s="53"/>
      <c r="D102" s="56" t="s">
        <v>222</v>
      </c>
      <c r="E102" s="140">
        <f>E103</f>
        <v>180000</v>
      </c>
      <c r="F102" s="140">
        <f>F103</f>
        <v>180000</v>
      </c>
      <c r="G102" s="136" t="s">
        <v>308</v>
      </c>
    </row>
    <row r="103" spans="1:7" ht="12.75">
      <c r="A103" s="146"/>
      <c r="B103" s="146" t="s">
        <v>223</v>
      </c>
      <c r="C103" s="146"/>
      <c r="D103" s="147" t="s">
        <v>224</v>
      </c>
      <c r="E103" s="148">
        <f>E104</f>
        <v>180000</v>
      </c>
      <c r="F103" s="148">
        <f>F104</f>
        <v>180000</v>
      </c>
      <c r="G103" s="149"/>
    </row>
    <row r="104" spans="1:7" ht="25.5">
      <c r="A104" s="57"/>
      <c r="B104" s="57"/>
      <c r="C104" s="57" t="s">
        <v>225</v>
      </c>
      <c r="D104" s="60" t="s">
        <v>471</v>
      </c>
      <c r="E104" s="141">
        <f>F104</f>
        <v>180000</v>
      </c>
      <c r="F104" s="141">
        <v>180000</v>
      </c>
      <c r="G104" s="142"/>
    </row>
    <row r="105" spans="1:7" ht="20.25" customHeight="1">
      <c r="A105" s="224" t="s">
        <v>226</v>
      </c>
      <c r="B105" s="225"/>
      <c r="C105" s="225"/>
      <c r="D105" s="226"/>
      <c r="E105" s="143">
        <f>E7+E10+E17+E25+E30+E42+E45+E76+E83+E86+E98+E102</f>
        <v>15478490.4</v>
      </c>
      <c r="F105" s="143">
        <f>F7+F10+F17+F25+F30+F42+F45+F76+F83+F86+F98+F102</f>
        <v>13736490.4</v>
      </c>
      <c r="G105" s="143">
        <f>G10+G17</f>
        <v>1742000</v>
      </c>
    </row>
  </sheetData>
  <sheetProtection/>
  <mergeCells count="9">
    <mergeCell ref="E3:G3"/>
    <mergeCell ref="B1:F1"/>
    <mergeCell ref="F4:G4"/>
    <mergeCell ref="A105:D105"/>
    <mergeCell ref="A4:A5"/>
    <mergeCell ref="B4:B5"/>
    <mergeCell ref="C4:C5"/>
    <mergeCell ref="D4:D5"/>
    <mergeCell ref="E4:E5"/>
  </mergeCells>
  <printOptions horizontalCentered="1"/>
  <pageMargins left="0.5511811023622047" right="0.5511811023622047" top="1.3779527559055118" bottom="0.5905511811023623" header="0.5118110236220472" footer="0.31496062992125984"/>
  <pageSetup fitToHeight="0" fitToWidth="1" horizontalDpi="300" verticalDpi="300" orientation="landscape" paperSize="9" r:id="rId1"/>
  <headerFooter alignWithMargins="0">
    <oddHeader xml:space="preserve">&amp;RZałącznik nr  1
do uchwały Nr XVIII/165/08   
Rady Miejskiej w Golczewie
z dnia 18 grudnia 2008 r.&amp;9 </oddHeader>
    <oddFooter>&amp;CStrona &amp;P</oddFooter>
  </headerFooter>
  <rowBreaks count="4" manualBreakCount="4">
    <brk id="19" max="6" man="1"/>
    <brk id="43" max="6" man="1"/>
    <brk id="70" max="6" man="1"/>
    <brk id="91" max="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A8" sqref="A8:D8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43.875" style="0" customWidth="1"/>
    <col min="5" max="5" width="19.625" style="0" customWidth="1"/>
  </cols>
  <sheetData>
    <row r="1" spans="1:5" ht="48.75" customHeight="1">
      <c r="A1" s="299" t="s">
        <v>383</v>
      </c>
      <c r="B1" s="299"/>
      <c r="C1" s="299"/>
      <c r="D1" s="299"/>
      <c r="E1" s="299"/>
    </row>
    <row r="2" spans="4:5" ht="19.5" customHeight="1">
      <c r="D2" s="7"/>
      <c r="E2" s="7"/>
    </row>
    <row r="3" spans="4:5" ht="19.5" customHeight="1">
      <c r="D3" s="1"/>
      <c r="E3" s="95" t="s">
        <v>40</v>
      </c>
    </row>
    <row r="4" spans="1:5" ht="31.5" customHeight="1">
      <c r="A4" s="92" t="s">
        <v>57</v>
      </c>
      <c r="B4" s="92" t="s">
        <v>2</v>
      </c>
      <c r="C4" s="92" t="s">
        <v>3</v>
      </c>
      <c r="D4" s="92" t="s">
        <v>41</v>
      </c>
      <c r="E4" s="92" t="s">
        <v>42</v>
      </c>
    </row>
    <row r="5" spans="1:5" s="49" customFormat="1" ht="7.5" customHeight="1">
      <c r="A5" s="14">
        <v>1</v>
      </c>
      <c r="B5" s="14">
        <v>2</v>
      </c>
      <c r="C5" s="14">
        <v>3</v>
      </c>
      <c r="D5" s="14">
        <v>4</v>
      </c>
      <c r="E5" s="14">
        <v>5</v>
      </c>
    </row>
    <row r="6" spans="1:5" s="115" customFormat="1" ht="33.75" customHeight="1">
      <c r="A6" s="79">
        <v>1</v>
      </c>
      <c r="B6" s="79">
        <v>801</v>
      </c>
      <c r="C6" s="79">
        <v>80113</v>
      </c>
      <c r="D6" s="116" t="s">
        <v>247</v>
      </c>
      <c r="E6" s="152">
        <v>47630</v>
      </c>
    </row>
    <row r="7" spans="1:5" ht="40.5" customHeight="1">
      <c r="A7" s="19">
        <v>1</v>
      </c>
      <c r="B7" s="19">
        <v>851</v>
      </c>
      <c r="C7" s="19">
        <v>85154</v>
      </c>
      <c r="D7" s="97" t="s">
        <v>236</v>
      </c>
      <c r="E7" s="153">
        <v>25000</v>
      </c>
    </row>
    <row r="8" spans="1:5" ht="30" customHeight="1">
      <c r="A8" s="313" t="s">
        <v>77</v>
      </c>
      <c r="B8" s="314"/>
      <c r="C8" s="314"/>
      <c r="D8" s="315"/>
      <c r="E8" s="154">
        <f>E7+E6</f>
        <v>72630</v>
      </c>
    </row>
    <row r="10" ht="12.75">
      <c r="A10" s="50"/>
    </row>
  </sheetData>
  <sheetProtection/>
  <mergeCells count="2">
    <mergeCell ref="A1:E1"/>
    <mergeCell ref="A8:D8"/>
  </mergeCells>
  <printOptions horizontalCentered="1"/>
  <pageMargins left="0.3937007874015748" right="0.3937007874015748" top="1.6535433070866143" bottom="0.984251968503937" header="0.5118110236220472" footer="0.5118110236220472"/>
  <pageSetup horizontalDpi="600" verticalDpi="600" orientation="portrait" paperSize="9" scale="95" r:id="rId1"/>
  <headerFooter alignWithMargins="0">
    <oddHeader xml:space="preserve">&amp;RZałącznik nr 10
do uchwały Nr XVIII/165/08 
Rady Miejskiej w Golczewie
z dnia 18 grudnia 2008 r.&amp;9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D15" sqref="D15"/>
    </sheetView>
  </sheetViews>
  <sheetFormatPr defaultColWidth="9.00390625" defaultRowHeight="12.75"/>
  <cols>
    <col min="1" max="1" width="5.25390625" style="0" customWidth="1"/>
    <col min="2" max="2" width="8.00390625" style="0" customWidth="1"/>
    <col min="3" max="3" width="9.375" style="0" customWidth="1"/>
    <col min="4" max="4" width="43.875" style="0" customWidth="1"/>
    <col min="5" max="5" width="19.625" style="0" customWidth="1"/>
  </cols>
  <sheetData>
    <row r="1" ht="21" customHeight="1">
      <c r="E1" s="118" t="s">
        <v>308</v>
      </c>
    </row>
    <row r="2" spans="1:6" ht="71.25" customHeight="1">
      <c r="A2" s="299" t="s">
        <v>385</v>
      </c>
      <c r="B2" s="299"/>
      <c r="C2" s="299"/>
      <c r="D2" s="299"/>
      <c r="E2" s="299"/>
      <c r="F2" s="150"/>
    </row>
    <row r="3" spans="1:5" ht="9.75" customHeight="1">
      <c r="A3" s="135"/>
      <c r="B3" s="135"/>
      <c r="C3" s="135"/>
      <c r="D3" s="135"/>
      <c r="E3" s="151" t="s">
        <v>40</v>
      </c>
    </row>
    <row r="4" spans="1:5" ht="64.5" customHeight="1">
      <c r="A4" s="92" t="s">
        <v>57</v>
      </c>
      <c r="B4" s="92" t="s">
        <v>2</v>
      </c>
      <c r="C4" s="92" t="s">
        <v>3</v>
      </c>
      <c r="D4" s="92" t="s">
        <v>41</v>
      </c>
      <c r="E4" s="90" t="s">
        <v>384</v>
      </c>
    </row>
    <row r="5" spans="1:5" s="49" customFormat="1" ht="12" customHeight="1">
      <c r="A5" s="14">
        <v>1</v>
      </c>
      <c r="B5" s="14">
        <v>2</v>
      </c>
      <c r="C5" s="14">
        <v>3</v>
      </c>
      <c r="D5" s="14">
        <v>5</v>
      </c>
      <c r="E5" s="14">
        <v>6</v>
      </c>
    </row>
    <row r="6" spans="1:5" ht="30" customHeight="1">
      <c r="A6" s="19" t="s">
        <v>12</v>
      </c>
      <c r="B6" s="19">
        <v>900</v>
      </c>
      <c r="C6" s="19">
        <v>90017</v>
      </c>
      <c r="D6" s="162" t="s">
        <v>386</v>
      </c>
      <c r="E6" s="153">
        <v>50000</v>
      </c>
    </row>
    <row r="7" spans="1:5" ht="30" customHeight="1">
      <c r="A7" s="313" t="s">
        <v>77</v>
      </c>
      <c r="B7" s="314"/>
      <c r="C7" s="314"/>
      <c r="D7" s="315"/>
      <c r="E7" s="163">
        <f>E6</f>
        <v>50000</v>
      </c>
    </row>
    <row r="9" spans="1:4" ht="12.75">
      <c r="A9" s="50" t="s">
        <v>308</v>
      </c>
      <c r="B9" t="s">
        <v>308</v>
      </c>
      <c r="C9" t="s">
        <v>308</v>
      </c>
      <c r="D9" t="s">
        <v>308</v>
      </c>
    </row>
  </sheetData>
  <sheetProtection/>
  <mergeCells count="2">
    <mergeCell ref="A2:E2"/>
    <mergeCell ref="A7:D7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r:id="rId1"/>
  <headerFooter>
    <oddHeader>&amp;RZałącznik nr 11
do uchwały Nr XVIII/165/08
Rady Miejskiej w Golczewie
z dnia 18 grudnia 2008 r.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zoomScalePageLayoutView="0" workbookViewId="0" topLeftCell="A1">
      <selection activeCell="E30" sqref="E30"/>
    </sheetView>
  </sheetViews>
  <sheetFormatPr defaultColWidth="9.00390625" defaultRowHeight="12.75"/>
  <cols>
    <col min="1" max="1" width="5.25390625" style="1" bestFit="1" customWidth="1"/>
    <col min="2" max="2" width="7.00390625" style="1" customWidth="1"/>
    <col min="3" max="3" width="9.125" style="1" customWidth="1"/>
    <col min="4" max="4" width="6.75390625" style="1" customWidth="1"/>
    <col min="5" max="5" width="63.125" style="1" customWidth="1"/>
    <col min="6" max="6" width="17.75390625" style="1" customWidth="1"/>
    <col min="7" max="16384" width="9.125" style="1" customWidth="1"/>
  </cols>
  <sheetData>
    <row r="1" spans="1:13" ht="19.5" customHeight="1">
      <c r="A1" s="231" t="s">
        <v>329</v>
      </c>
      <c r="B1" s="231"/>
      <c r="C1" s="231"/>
      <c r="D1" s="231"/>
      <c r="E1" s="231"/>
      <c r="F1" s="231"/>
      <c r="G1" s="7"/>
      <c r="H1" s="7"/>
      <c r="I1" s="7"/>
      <c r="J1" s="7"/>
      <c r="K1" s="7"/>
      <c r="L1" s="7"/>
      <c r="M1" s="7"/>
    </row>
    <row r="2" spans="1:10" ht="19.5" customHeight="1">
      <c r="A2" s="231" t="s">
        <v>358</v>
      </c>
      <c r="B2" s="231"/>
      <c r="C2" s="231"/>
      <c r="D2" s="231"/>
      <c r="E2" s="231"/>
      <c r="F2" s="231"/>
      <c r="G2" s="7"/>
      <c r="H2" s="7"/>
      <c r="I2" s="7"/>
      <c r="J2" s="7"/>
    </row>
    <row r="3" spans="3:5" ht="18">
      <c r="C3" s="316" t="s">
        <v>387</v>
      </c>
      <c r="D3" s="316"/>
      <c r="E3" s="316"/>
    </row>
    <row r="4" ht="12.75">
      <c r="F4" s="95" t="s">
        <v>40</v>
      </c>
    </row>
    <row r="5" spans="1:13" ht="57.75" customHeight="1">
      <c r="A5" s="92" t="s">
        <v>57</v>
      </c>
      <c r="B5" s="92" t="s">
        <v>2</v>
      </c>
      <c r="C5" s="92" t="s">
        <v>3</v>
      </c>
      <c r="D5" s="92" t="s">
        <v>4</v>
      </c>
      <c r="E5" s="92" t="s">
        <v>0</v>
      </c>
      <c r="F5" s="92" t="s">
        <v>328</v>
      </c>
      <c r="G5" s="8"/>
      <c r="H5" s="8"/>
      <c r="I5" s="8"/>
      <c r="J5" s="8"/>
      <c r="K5" s="8"/>
      <c r="L5" s="9"/>
      <c r="M5" s="9"/>
    </row>
    <row r="6" spans="1:13" ht="19.5" customHeight="1">
      <c r="A6" s="17" t="s">
        <v>10</v>
      </c>
      <c r="B6" s="68" t="s">
        <v>221</v>
      </c>
      <c r="C6" s="68"/>
      <c r="D6" s="68"/>
      <c r="E6" s="27" t="s">
        <v>59</v>
      </c>
      <c r="F6" s="164">
        <v>47700</v>
      </c>
      <c r="G6" s="8"/>
      <c r="H6" s="8"/>
      <c r="I6" s="8"/>
      <c r="J6" s="8"/>
      <c r="K6" s="8"/>
      <c r="L6" s="9"/>
      <c r="M6" s="9"/>
    </row>
    <row r="7" spans="1:13" ht="19.5" customHeight="1">
      <c r="A7" s="17" t="s">
        <v>15</v>
      </c>
      <c r="B7" s="68"/>
      <c r="C7" s="68" t="s">
        <v>237</v>
      </c>
      <c r="D7" s="68"/>
      <c r="E7" s="27" t="s">
        <v>9</v>
      </c>
      <c r="F7" s="164">
        <f>SUM(F8:F9)</f>
        <v>25200</v>
      </c>
      <c r="G7" s="8"/>
      <c r="H7" s="8"/>
      <c r="I7" s="8"/>
      <c r="J7" s="8"/>
      <c r="K7" s="8"/>
      <c r="L7" s="9"/>
      <c r="M7" s="9"/>
    </row>
    <row r="8" spans="1:13" ht="19.5" customHeight="1">
      <c r="A8" s="28" t="s">
        <v>12</v>
      </c>
      <c r="B8" s="69"/>
      <c r="C8" s="69"/>
      <c r="D8" s="69" t="s">
        <v>159</v>
      </c>
      <c r="E8" s="29" t="s">
        <v>160</v>
      </c>
      <c r="F8" s="165">
        <v>25000</v>
      </c>
      <c r="G8" s="8"/>
      <c r="H8" s="8"/>
      <c r="I8" s="8"/>
      <c r="J8" s="8"/>
      <c r="K8" s="8"/>
      <c r="L8" s="9"/>
      <c r="M8" s="9"/>
    </row>
    <row r="9" spans="1:13" ht="19.5" customHeight="1">
      <c r="A9" s="21" t="s">
        <v>13</v>
      </c>
      <c r="B9" s="70"/>
      <c r="C9" s="70"/>
      <c r="D9" s="70" t="s">
        <v>150</v>
      </c>
      <c r="E9" s="30" t="s">
        <v>151</v>
      </c>
      <c r="F9" s="155">
        <v>200</v>
      </c>
      <c r="G9" s="8"/>
      <c r="H9" s="8"/>
      <c r="I9" s="8"/>
      <c r="J9" s="8"/>
      <c r="K9" s="8"/>
      <c r="L9" s="9"/>
      <c r="M9" s="9"/>
    </row>
    <row r="10" spans="1:13" ht="19.5" customHeight="1">
      <c r="A10" s="17" t="s">
        <v>16</v>
      </c>
      <c r="B10" s="68"/>
      <c r="C10" s="68"/>
      <c r="D10" s="68"/>
      <c r="E10" s="27" t="s">
        <v>8</v>
      </c>
      <c r="F10" s="164">
        <f>F11+F14</f>
        <v>72600</v>
      </c>
      <c r="G10" s="8"/>
      <c r="H10" s="8"/>
      <c r="I10" s="8"/>
      <c r="J10" s="8"/>
      <c r="K10" s="8"/>
      <c r="L10" s="9"/>
      <c r="M10" s="9"/>
    </row>
    <row r="11" spans="1:13" ht="19.5" customHeight="1">
      <c r="A11" s="19" t="s">
        <v>12</v>
      </c>
      <c r="B11" s="71"/>
      <c r="C11" s="71"/>
      <c r="D11" s="71"/>
      <c r="E11" s="31" t="s">
        <v>36</v>
      </c>
      <c r="F11" s="153">
        <f>F12+F13</f>
        <v>40000</v>
      </c>
      <c r="G11" s="8"/>
      <c r="H11" s="8"/>
      <c r="I11" s="8"/>
      <c r="J11" s="8"/>
      <c r="K11" s="8"/>
      <c r="L11" s="9"/>
      <c r="M11" s="9"/>
    </row>
    <row r="12" spans="1:13" ht="19.5" customHeight="1">
      <c r="A12" s="28"/>
      <c r="B12" s="69"/>
      <c r="C12" s="69"/>
      <c r="D12" s="69" t="s">
        <v>330</v>
      </c>
      <c r="E12" s="29" t="s">
        <v>332</v>
      </c>
      <c r="F12" s="165">
        <v>20000</v>
      </c>
      <c r="G12" s="8"/>
      <c r="H12" s="8"/>
      <c r="I12" s="8"/>
      <c r="J12" s="8"/>
      <c r="K12" s="8"/>
      <c r="L12" s="9"/>
      <c r="M12" s="9"/>
    </row>
    <row r="13" spans="1:13" ht="19.5" customHeight="1">
      <c r="A13" s="28"/>
      <c r="B13" s="69"/>
      <c r="C13" s="69"/>
      <c r="D13" s="69" t="s">
        <v>331</v>
      </c>
      <c r="E13" s="29" t="s">
        <v>333</v>
      </c>
      <c r="F13" s="165">
        <v>20000</v>
      </c>
      <c r="G13" s="8"/>
      <c r="H13" s="8"/>
      <c r="I13" s="8"/>
      <c r="J13" s="8"/>
      <c r="K13" s="8"/>
      <c r="L13" s="9"/>
      <c r="M13" s="9"/>
    </row>
    <row r="14" spans="1:13" ht="19.5" customHeight="1">
      <c r="A14" s="21" t="s">
        <v>13</v>
      </c>
      <c r="B14" s="70"/>
      <c r="C14" s="70"/>
      <c r="D14" s="70"/>
      <c r="E14" s="30" t="s">
        <v>38</v>
      </c>
      <c r="F14" s="155">
        <f>F15</f>
        <v>32600</v>
      </c>
      <c r="G14" s="8"/>
      <c r="H14" s="8"/>
      <c r="I14" s="8"/>
      <c r="J14" s="8"/>
      <c r="K14" s="8"/>
      <c r="L14" s="9"/>
      <c r="M14" s="9"/>
    </row>
    <row r="15" spans="1:13" ht="19.5" customHeight="1">
      <c r="A15" s="99"/>
      <c r="B15" s="100"/>
      <c r="C15" s="100"/>
      <c r="D15" s="100" t="s">
        <v>334</v>
      </c>
      <c r="E15" s="101" t="s">
        <v>453</v>
      </c>
      <c r="F15" s="166">
        <v>32600</v>
      </c>
      <c r="G15" s="8"/>
      <c r="H15" s="8"/>
      <c r="I15" s="8"/>
      <c r="J15" s="8"/>
      <c r="K15" s="8"/>
      <c r="L15" s="9"/>
      <c r="M15" s="9"/>
    </row>
    <row r="16" spans="1:13" ht="19.5" customHeight="1" hidden="1">
      <c r="A16" s="99"/>
      <c r="B16" s="100"/>
      <c r="C16" s="100"/>
      <c r="D16" s="100"/>
      <c r="E16" s="101"/>
      <c r="F16" s="166"/>
      <c r="G16" s="8"/>
      <c r="H16" s="8"/>
      <c r="I16" s="8"/>
      <c r="J16" s="8"/>
      <c r="K16" s="8"/>
      <c r="L16" s="9"/>
      <c r="M16" s="9"/>
    </row>
    <row r="17" spans="1:13" ht="19.5" customHeight="1">
      <c r="A17" s="17" t="s">
        <v>37</v>
      </c>
      <c r="B17" s="68"/>
      <c r="C17" s="68"/>
      <c r="D17" s="68"/>
      <c r="E17" s="27" t="s">
        <v>61</v>
      </c>
      <c r="F17" s="164">
        <f>F6+F7-F10</f>
        <v>300</v>
      </c>
      <c r="G17" s="8"/>
      <c r="H17" s="8"/>
      <c r="I17" s="8"/>
      <c r="J17" s="8"/>
      <c r="K17" s="8"/>
      <c r="L17" s="9"/>
      <c r="M17" s="9"/>
    </row>
    <row r="18" spans="1:13" ht="15">
      <c r="A18" s="8"/>
      <c r="B18" s="8"/>
      <c r="C18" s="8"/>
      <c r="D18" s="8"/>
      <c r="E18" s="8"/>
      <c r="F18" s="67"/>
      <c r="G18" s="8"/>
      <c r="H18" s="8"/>
      <c r="I18" s="8"/>
      <c r="J18" s="8"/>
      <c r="K18" s="8"/>
      <c r="L18" s="9"/>
      <c r="M18" s="9"/>
    </row>
    <row r="19" spans="1:13" ht="1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9"/>
      <c r="M19" s="9"/>
    </row>
    <row r="20" spans="1:13" ht="1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9"/>
      <c r="M20" s="9"/>
    </row>
    <row r="21" spans="1:13" ht="1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9"/>
      <c r="M21" s="9"/>
    </row>
    <row r="22" spans="1:13" ht="1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9"/>
      <c r="M22" s="9"/>
    </row>
    <row r="23" spans="1:13" ht="1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9"/>
      <c r="M23" s="9"/>
    </row>
    <row r="24" spans="1:13" ht="1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13" ht="1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13" ht="1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1:13" ht="1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</row>
  </sheetData>
  <sheetProtection/>
  <mergeCells count="3">
    <mergeCell ref="A1:F1"/>
    <mergeCell ref="A2:F2"/>
    <mergeCell ref="C3:E3"/>
  </mergeCells>
  <printOptions horizontalCentered="1"/>
  <pageMargins left="0.5905511811023623" right="0.5905511811023623" top="1.4173228346456694" bottom="0.5905511811023623" header="0.5118110236220472" footer="0.5118110236220472"/>
  <pageSetup fitToHeight="0" fitToWidth="1" horizontalDpi="600" verticalDpi="600" orientation="portrait" paperSize="9" scale="84" r:id="rId1"/>
  <headerFooter alignWithMargins="0">
    <oddHeader xml:space="preserve">&amp;RZałącznik nr 12
 do uchwały Nr XVIII/165/08
Rady Miejskiej w Golczewie
z dnia 18 grudnia 2008 r.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"/>
  <sheetViews>
    <sheetView zoomScalePageLayoutView="0" workbookViewId="0" topLeftCell="A44">
      <selection activeCell="F45" sqref="F45"/>
    </sheetView>
  </sheetViews>
  <sheetFormatPr defaultColWidth="9.00390625" defaultRowHeight="12.75"/>
  <cols>
    <col min="1" max="1" width="6.625" style="1" customWidth="1"/>
    <col min="2" max="2" width="8.875" style="1" bestFit="1" customWidth="1"/>
    <col min="3" max="3" width="32.375" style="1" customWidth="1"/>
    <col min="4" max="4" width="12.875" style="1" customWidth="1"/>
    <col min="5" max="5" width="13.875" style="1" customWidth="1"/>
    <col min="6" max="6" width="16.75390625" style="44" customWidth="1"/>
    <col min="7" max="7" width="16.75390625" style="1" customWidth="1"/>
    <col min="8" max="10" width="10.75390625" style="1" customWidth="1"/>
    <col min="11" max="11" width="11.75390625" style="1" customWidth="1"/>
  </cols>
  <sheetData>
    <row r="1" spans="1:11" ht="18">
      <c r="A1" s="231" t="s">
        <v>454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</row>
    <row r="2" spans="1:7" ht="18">
      <c r="A2" s="3"/>
      <c r="B2" s="3"/>
      <c r="C2" s="3"/>
      <c r="D2" s="3"/>
      <c r="E2" s="3"/>
      <c r="F2" s="94"/>
      <c r="G2" s="3"/>
    </row>
    <row r="3" spans="1:11" ht="12.75">
      <c r="A3" s="36"/>
      <c r="B3" s="36"/>
      <c r="C3" s="36"/>
      <c r="D3" s="36"/>
      <c r="E3" s="36"/>
      <c r="H3" s="12"/>
      <c r="I3" s="12"/>
      <c r="J3" s="12"/>
      <c r="K3" s="38" t="s">
        <v>54</v>
      </c>
    </row>
    <row r="4" spans="1:11" s="39" customFormat="1" ht="18.75" customHeight="1">
      <c r="A4" s="232" t="s">
        <v>2</v>
      </c>
      <c r="B4" s="232" t="s">
        <v>3</v>
      </c>
      <c r="C4" s="232" t="s">
        <v>17</v>
      </c>
      <c r="D4" s="232" t="s">
        <v>455</v>
      </c>
      <c r="E4" s="232" t="s">
        <v>68</v>
      </c>
      <c r="F4" s="232"/>
      <c r="G4" s="232"/>
      <c r="H4" s="232"/>
      <c r="I4" s="232"/>
      <c r="J4" s="232"/>
      <c r="K4" s="232"/>
    </row>
    <row r="5" spans="1:11" s="39" customFormat="1" ht="20.25" customHeight="1">
      <c r="A5" s="232"/>
      <c r="B5" s="232"/>
      <c r="C5" s="232"/>
      <c r="D5" s="232"/>
      <c r="E5" s="232" t="s">
        <v>36</v>
      </c>
      <c r="F5" s="232" t="s">
        <v>6</v>
      </c>
      <c r="G5" s="232"/>
      <c r="H5" s="232"/>
      <c r="I5" s="232"/>
      <c r="J5" s="232"/>
      <c r="K5" s="232" t="s">
        <v>38</v>
      </c>
    </row>
    <row r="6" spans="1:11" s="39" customFormat="1" ht="51">
      <c r="A6" s="232"/>
      <c r="B6" s="232"/>
      <c r="C6" s="232"/>
      <c r="D6" s="232"/>
      <c r="E6" s="232"/>
      <c r="F6" s="90" t="s">
        <v>317</v>
      </c>
      <c r="G6" s="90" t="s">
        <v>318</v>
      </c>
      <c r="H6" s="91" t="s">
        <v>69</v>
      </c>
      <c r="I6" s="91" t="s">
        <v>79</v>
      </c>
      <c r="J6" s="91" t="s">
        <v>319</v>
      </c>
      <c r="K6" s="232"/>
    </row>
    <row r="7" spans="1:11" s="103" customFormat="1" ht="12.75" customHeight="1">
      <c r="A7" s="102">
        <v>1</v>
      </c>
      <c r="B7" s="102">
        <v>2</v>
      </c>
      <c r="C7" s="102">
        <v>3</v>
      </c>
      <c r="D7" s="102">
        <v>4</v>
      </c>
      <c r="E7" s="102">
        <v>5</v>
      </c>
      <c r="F7" s="102">
        <v>6</v>
      </c>
      <c r="G7" s="102">
        <v>7</v>
      </c>
      <c r="H7" s="102">
        <v>8</v>
      </c>
      <c r="I7" s="102">
        <v>9</v>
      </c>
      <c r="J7" s="102">
        <v>10</v>
      </c>
      <c r="K7" s="102">
        <v>11</v>
      </c>
    </row>
    <row r="8" spans="1:11" s="39" customFormat="1" ht="12.75">
      <c r="A8" s="52" t="s">
        <v>94</v>
      </c>
      <c r="B8" s="52"/>
      <c r="C8" s="55" t="s">
        <v>89</v>
      </c>
      <c r="D8" s="210">
        <f>D9</f>
        <v>8500</v>
      </c>
      <c r="E8" s="210">
        <f>E9</f>
        <v>8500</v>
      </c>
      <c r="F8" s="211"/>
      <c r="G8" s="210"/>
      <c r="H8" s="210"/>
      <c r="I8" s="210"/>
      <c r="J8" s="210"/>
      <c r="K8" s="210"/>
    </row>
    <row r="9" spans="1:11" s="39" customFormat="1" ht="12.75">
      <c r="A9" s="53"/>
      <c r="B9" s="53" t="s">
        <v>293</v>
      </c>
      <c r="C9" s="40" t="s">
        <v>294</v>
      </c>
      <c r="D9" s="212">
        <v>8500</v>
      </c>
      <c r="E9" s="212">
        <v>8500</v>
      </c>
      <c r="F9" s="213"/>
      <c r="G9" s="212"/>
      <c r="H9" s="212"/>
      <c r="I9" s="212"/>
      <c r="J9" s="212"/>
      <c r="K9" s="212"/>
    </row>
    <row r="10" spans="1:11" s="39" customFormat="1" ht="12.75">
      <c r="A10" s="53">
        <v>600</v>
      </c>
      <c r="B10" s="53"/>
      <c r="C10" s="56" t="s">
        <v>91</v>
      </c>
      <c r="D10" s="212">
        <f>D11+D12</f>
        <v>1899225</v>
      </c>
      <c r="E10" s="212">
        <f>E11+E12</f>
        <v>249225</v>
      </c>
      <c r="F10" s="213" t="s">
        <v>308</v>
      </c>
      <c r="G10" s="212" t="s">
        <v>308</v>
      </c>
      <c r="H10" s="212"/>
      <c r="I10" s="212"/>
      <c r="J10" s="212"/>
      <c r="K10" s="212">
        <f>K11+K12</f>
        <v>1650000</v>
      </c>
    </row>
    <row r="11" spans="1:11" s="39" customFormat="1" ht="12.75">
      <c r="A11" s="53"/>
      <c r="B11" s="53">
        <v>60014</v>
      </c>
      <c r="C11" s="40" t="s">
        <v>92</v>
      </c>
      <c r="D11" s="212">
        <v>809225</v>
      </c>
      <c r="E11" s="212">
        <v>9225</v>
      </c>
      <c r="F11" s="213"/>
      <c r="G11" s="212"/>
      <c r="H11" s="212"/>
      <c r="I11" s="212"/>
      <c r="J11" s="212"/>
      <c r="K11" s="212">
        <v>800000</v>
      </c>
    </row>
    <row r="12" spans="1:11" s="39" customFormat="1" ht="12.75">
      <c r="A12" s="53"/>
      <c r="B12" s="53">
        <v>60016</v>
      </c>
      <c r="C12" s="40" t="s">
        <v>93</v>
      </c>
      <c r="D12" s="212">
        <v>1090000</v>
      </c>
      <c r="E12" s="212">
        <v>240000</v>
      </c>
      <c r="F12" s="213" t="s">
        <v>308</v>
      </c>
      <c r="G12" s="212" t="s">
        <v>308</v>
      </c>
      <c r="H12" s="212"/>
      <c r="I12" s="212"/>
      <c r="J12" s="212"/>
      <c r="K12" s="212">
        <v>850000</v>
      </c>
    </row>
    <row r="13" spans="1:11" s="39" customFormat="1" ht="12.75">
      <c r="A13" s="53" t="s">
        <v>95</v>
      </c>
      <c r="B13" s="53"/>
      <c r="C13" s="56" t="s">
        <v>96</v>
      </c>
      <c r="D13" s="212">
        <f>D14</f>
        <v>85000</v>
      </c>
      <c r="E13" s="212">
        <f>E14</f>
        <v>65000</v>
      </c>
      <c r="F13" s="213" t="s">
        <v>308</v>
      </c>
      <c r="G13" s="212" t="s">
        <v>308</v>
      </c>
      <c r="H13" s="212"/>
      <c r="I13" s="212"/>
      <c r="J13" s="212"/>
      <c r="K13" s="212">
        <f>K14</f>
        <v>20000</v>
      </c>
    </row>
    <row r="14" spans="1:11" s="39" customFormat="1" ht="12.75">
      <c r="A14" s="53"/>
      <c r="B14" s="53" t="s">
        <v>97</v>
      </c>
      <c r="C14" s="40" t="s">
        <v>90</v>
      </c>
      <c r="D14" s="212">
        <v>85000</v>
      </c>
      <c r="E14" s="212">
        <v>65000</v>
      </c>
      <c r="F14" s="213" t="s">
        <v>308</v>
      </c>
      <c r="G14" s="212" t="s">
        <v>308</v>
      </c>
      <c r="H14" s="212"/>
      <c r="I14" s="212"/>
      <c r="J14" s="212"/>
      <c r="K14" s="212">
        <v>20000</v>
      </c>
    </row>
    <row r="15" spans="1:11" s="39" customFormat="1" ht="12.75">
      <c r="A15" s="53" t="s">
        <v>98</v>
      </c>
      <c r="B15" s="53"/>
      <c r="C15" s="56" t="s">
        <v>99</v>
      </c>
      <c r="D15" s="212">
        <f>D16+D17+D18</f>
        <v>212000</v>
      </c>
      <c r="E15" s="212">
        <f>E16+E17+E18</f>
        <v>142000</v>
      </c>
      <c r="F15" s="213"/>
      <c r="G15" s="212"/>
      <c r="H15" s="212"/>
      <c r="I15" s="212"/>
      <c r="J15" s="212"/>
      <c r="K15" s="212">
        <f>K18</f>
        <v>70000</v>
      </c>
    </row>
    <row r="16" spans="1:11" s="39" customFormat="1" ht="25.5">
      <c r="A16" s="53"/>
      <c r="B16" s="53" t="s">
        <v>320</v>
      </c>
      <c r="C16" s="93" t="s">
        <v>356</v>
      </c>
      <c r="D16" s="212">
        <v>35000</v>
      </c>
      <c r="E16" s="212">
        <v>35000</v>
      </c>
      <c r="F16" s="213"/>
      <c r="G16" s="212"/>
      <c r="H16" s="212"/>
      <c r="I16" s="212"/>
      <c r="J16" s="212"/>
      <c r="K16" s="212"/>
    </row>
    <row r="17" spans="1:11" s="39" customFormat="1" ht="25.5">
      <c r="A17" s="53"/>
      <c r="B17" s="53" t="s">
        <v>100</v>
      </c>
      <c r="C17" s="40" t="s">
        <v>101</v>
      </c>
      <c r="D17" s="212">
        <v>65000</v>
      </c>
      <c r="E17" s="212">
        <v>65000</v>
      </c>
      <c r="F17" s="213"/>
      <c r="G17" s="212"/>
      <c r="H17" s="212"/>
      <c r="I17" s="212"/>
      <c r="J17" s="212"/>
      <c r="K17" s="212"/>
    </row>
    <row r="18" spans="1:11" s="39" customFormat="1" ht="12.75">
      <c r="A18" s="53"/>
      <c r="B18" s="53" t="s">
        <v>102</v>
      </c>
      <c r="C18" s="40" t="s">
        <v>90</v>
      </c>
      <c r="D18" s="212">
        <v>112000</v>
      </c>
      <c r="E18" s="212">
        <v>42000</v>
      </c>
      <c r="F18" s="213"/>
      <c r="G18" s="212"/>
      <c r="H18" s="212"/>
      <c r="I18" s="212"/>
      <c r="J18" s="212"/>
      <c r="K18" s="212">
        <v>70000</v>
      </c>
    </row>
    <row r="19" spans="1:11" s="39" customFormat="1" ht="12.75">
      <c r="A19" s="53" t="s">
        <v>103</v>
      </c>
      <c r="B19" s="53"/>
      <c r="C19" s="56" t="s">
        <v>104</v>
      </c>
      <c r="D19" s="212">
        <f>D22+D23+D21</f>
        <v>83000</v>
      </c>
      <c r="E19" s="212">
        <f>E22+E23+E21</f>
        <v>83000</v>
      </c>
      <c r="F19" s="213"/>
      <c r="G19" s="212"/>
      <c r="H19" s="212"/>
      <c r="I19" s="212"/>
      <c r="J19" s="212"/>
      <c r="K19" s="212"/>
    </row>
    <row r="20" spans="1:11" s="39" customFormat="1" ht="25.5" hidden="1">
      <c r="A20" s="53"/>
      <c r="B20" s="53" t="s">
        <v>105</v>
      </c>
      <c r="C20" s="40" t="s">
        <v>106</v>
      </c>
      <c r="D20" s="212">
        <v>30000</v>
      </c>
      <c r="E20" s="212">
        <v>30000</v>
      </c>
      <c r="F20" s="213"/>
      <c r="G20" s="212"/>
      <c r="H20" s="212"/>
      <c r="I20" s="212"/>
      <c r="J20" s="212"/>
      <c r="K20" s="212"/>
    </row>
    <row r="21" spans="1:11" s="39" customFormat="1" ht="25.5">
      <c r="A21" s="53"/>
      <c r="B21" s="53" t="s">
        <v>105</v>
      </c>
      <c r="C21" s="40" t="s">
        <v>106</v>
      </c>
      <c r="D21" s="212">
        <v>38000</v>
      </c>
      <c r="E21" s="212">
        <v>38000</v>
      </c>
      <c r="F21" s="213"/>
      <c r="G21" s="212"/>
      <c r="H21" s="212"/>
      <c r="I21" s="212"/>
      <c r="J21" s="212"/>
      <c r="K21" s="212"/>
    </row>
    <row r="22" spans="1:11" s="39" customFormat="1" ht="25.5">
      <c r="A22" s="53"/>
      <c r="B22" s="53" t="s">
        <v>107</v>
      </c>
      <c r="C22" s="40" t="s">
        <v>108</v>
      </c>
      <c r="D22" s="212">
        <v>25000</v>
      </c>
      <c r="E22" s="212">
        <v>25000</v>
      </c>
      <c r="F22" s="213"/>
      <c r="G22" s="212"/>
      <c r="H22" s="212"/>
      <c r="I22" s="212"/>
      <c r="J22" s="212"/>
      <c r="K22" s="212"/>
    </row>
    <row r="23" spans="1:11" s="39" customFormat="1" ht="12.75">
      <c r="A23" s="53"/>
      <c r="B23" s="53" t="s">
        <v>109</v>
      </c>
      <c r="C23" s="40" t="s">
        <v>110</v>
      </c>
      <c r="D23" s="212">
        <v>20000</v>
      </c>
      <c r="E23" s="212">
        <v>20000</v>
      </c>
      <c r="F23" s="213"/>
      <c r="G23" s="212"/>
      <c r="H23" s="212"/>
      <c r="I23" s="212"/>
      <c r="J23" s="212"/>
      <c r="K23" s="212"/>
    </row>
    <row r="24" spans="1:11" s="39" customFormat="1" ht="12.75">
      <c r="A24" s="53" t="s">
        <v>111</v>
      </c>
      <c r="B24" s="53"/>
      <c r="C24" s="56" t="s">
        <v>112</v>
      </c>
      <c r="D24" s="212">
        <f>D25+D26+D27+D28+D29</f>
        <v>1998524</v>
      </c>
      <c r="E24" s="212">
        <f>E25+E26+E27+E28+E29</f>
        <v>1978524</v>
      </c>
      <c r="F24" s="213">
        <f>SUM(F25:F29)</f>
        <v>978900</v>
      </c>
      <c r="G24" s="212">
        <f>SUM(G25:G29)</f>
        <v>195700</v>
      </c>
      <c r="H24" s="212" t="s">
        <v>308</v>
      </c>
      <c r="I24" s="212" t="s">
        <v>308</v>
      </c>
      <c r="J24" s="212" t="s">
        <v>308</v>
      </c>
      <c r="K24" s="212">
        <f>SUM(K25:K29)</f>
        <v>20000</v>
      </c>
    </row>
    <row r="25" spans="1:11" s="39" customFormat="1" ht="12.75">
      <c r="A25" s="53"/>
      <c r="B25" s="53" t="s">
        <v>113</v>
      </c>
      <c r="C25" s="40" t="s">
        <v>114</v>
      </c>
      <c r="D25" s="212">
        <v>95000</v>
      </c>
      <c r="E25" s="212">
        <v>95000</v>
      </c>
      <c r="F25" s="213">
        <v>63500</v>
      </c>
      <c r="G25" s="212">
        <v>10500</v>
      </c>
      <c r="H25" s="212"/>
      <c r="I25" s="212"/>
      <c r="J25" s="212"/>
      <c r="K25" s="212"/>
    </row>
    <row r="26" spans="1:11" s="39" customFormat="1" ht="12.75">
      <c r="A26" s="53"/>
      <c r="B26" s="53" t="s">
        <v>115</v>
      </c>
      <c r="C26" s="40" t="s">
        <v>116</v>
      </c>
      <c r="D26" s="212">
        <v>120564</v>
      </c>
      <c r="E26" s="212">
        <v>120564</v>
      </c>
      <c r="F26" s="213"/>
      <c r="G26" s="212"/>
      <c r="H26" s="212"/>
      <c r="I26" s="212"/>
      <c r="J26" s="212"/>
      <c r="K26" s="212"/>
    </row>
    <row r="27" spans="1:11" s="39" customFormat="1" ht="12.75">
      <c r="A27" s="53"/>
      <c r="B27" s="53" t="s">
        <v>117</v>
      </c>
      <c r="C27" s="40" t="s">
        <v>118</v>
      </c>
      <c r="D27" s="212">
        <v>1527220</v>
      </c>
      <c r="E27" s="212">
        <v>1507220</v>
      </c>
      <c r="F27" s="213">
        <v>901400</v>
      </c>
      <c r="G27" s="212">
        <v>182200</v>
      </c>
      <c r="H27" s="212"/>
      <c r="I27" s="212"/>
      <c r="J27" s="212"/>
      <c r="K27" s="212">
        <v>20000</v>
      </c>
    </row>
    <row r="28" spans="1:11" s="39" customFormat="1" ht="12.75">
      <c r="A28" s="53"/>
      <c r="B28" s="53" t="s">
        <v>119</v>
      </c>
      <c r="C28" s="40" t="s">
        <v>120</v>
      </c>
      <c r="D28" s="212">
        <v>144000</v>
      </c>
      <c r="E28" s="212">
        <v>144000</v>
      </c>
      <c r="F28" s="213">
        <v>14000</v>
      </c>
      <c r="G28" s="212">
        <v>3000</v>
      </c>
      <c r="H28" s="212"/>
      <c r="I28" s="212"/>
      <c r="J28" s="212"/>
      <c r="K28" s="212" t="s">
        <v>308</v>
      </c>
    </row>
    <row r="29" spans="1:11" s="39" customFormat="1" ht="12.75">
      <c r="A29" s="53"/>
      <c r="B29" s="53" t="s">
        <v>121</v>
      </c>
      <c r="C29" s="40" t="s">
        <v>90</v>
      </c>
      <c r="D29" s="212">
        <v>111740</v>
      </c>
      <c r="E29" s="212">
        <v>111740</v>
      </c>
      <c r="F29" s="213" t="s">
        <v>308</v>
      </c>
      <c r="G29" s="212"/>
      <c r="H29" s="212"/>
      <c r="I29" s="212"/>
      <c r="J29" s="212"/>
      <c r="K29" s="212" t="s">
        <v>308</v>
      </c>
    </row>
    <row r="30" spans="1:11" s="39" customFormat="1" ht="38.25">
      <c r="A30" s="53" t="s">
        <v>122</v>
      </c>
      <c r="B30" s="53"/>
      <c r="C30" s="56" t="s">
        <v>163</v>
      </c>
      <c r="D30" s="212">
        <v>1020</v>
      </c>
      <c r="E30" s="212">
        <v>1020</v>
      </c>
      <c r="F30" s="213" t="s">
        <v>308</v>
      </c>
      <c r="G30" s="212" t="s">
        <v>308</v>
      </c>
      <c r="H30" s="212"/>
      <c r="I30" s="212"/>
      <c r="J30" s="212"/>
      <c r="K30" s="212"/>
    </row>
    <row r="31" spans="1:11" s="39" customFormat="1" ht="30.75" customHeight="1">
      <c r="A31" s="53"/>
      <c r="B31" s="53" t="s">
        <v>123</v>
      </c>
      <c r="C31" s="93" t="s">
        <v>229</v>
      </c>
      <c r="D31" s="212">
        <v>1020</v>
      </c>
      <c r="E31" s="212">
        <v>1020</v>
      </c>
      <c r="F31" s="213" t="s">
        <v>308</v>
      </c>
      <c r="G31" s="212" t="s">
        <v>308</v>
      </c>
      <c r="H31" s="212"/>
      <c r="I31" s="212"/>
      <c r="J31" s="212"/>
      <c r="K31" s="212"/>
    </row>
    <row r="32" spans="1:11" s="39" customFormat="1" ht="25.5">
      <c r="A32" s="53" t="s">
        <v>124</v>
      </c>
      <c r="B32" s="53"/>
      <c r="C32" s="56" t="s">
        <v>321</v>
      </c>
      <c r="D32" s="212">
        <f>D33+D35</f>
        <v>243100</v>
      </c>
      <c r="E32" s="212">
        <f>E33+E35</f>
        <v>188400</v>
      </c>
      <c r="F32" s="213">
        <f>F33+F35</f>
        <v>61100</v>
      </c>
      <c r="G32" s="212">
        <f>G33+G35</f>
        <v>8600</v>
      </c>
      <c r="H32" s="212" t="s">
        <v>308</v>
      </c>
      <c r="I32" s="212" t="s">
        <v>308</v>
      </c>
      <c r="J32" s="212" t="s">
        <v>308</v>
      </c>
      <c r="K32" s="212">
        <f>K33+K35</f>
        <v>54700</v>
      </c>
    </row>
    <row r="33" spans="1:11" s="39" customFormat="1" ht="12.75">
      <c r="A33" s="53"/>
      <c r="B33" s="53" t="s">
        <v>125</v>
      </c>
      <c r="C33" s="40" t="s">
        <v>126</v>
      </c>
      <c r="D33" s="212">
        <v>4700</v>
      </c>
      <c r="E33" s="212"/>
      <c r="F33" s="213"/>
      <c r="G33" s="212"/>
      <c r="H33" s="212"/>
      <c r="I33" s="212"/>
      <c r="J33" s="212"/>
      <c r="K33" s="212">
        <v>4700</v>
      </c>
    </row>
    <row r="34" spans="1:11" s="39" customFormat="1" ht="25.5" hidden="1">
      <c r="A34" s="53"/>
      <c r="B34" s="53" t="s">
        <v>127</v>
      </c>
      <c r="C34" s="40" t="s">
        <v>128</v>
      </c>
      <c r="D34" s="212">
        <v>15000</v>
      </c>
      <c r="E34" s="212"/>
      <c r="F34" s="213"/>
      <c r="G34" s="212"/>
      <c r="H34" s="212"/>
      <c r="I34" s="212"/>
      <c r="J34" s="212"/>
      <c r="K34" s="212">
        <v>15000</v>
      </c>
    </row>
    <row r="35" spans="1:11" s="39" customFormat="1" ht="12.75">
      <c r="A35" s="53"/>
      <c r="B35" s="53" t="s">
        <v>129</v>
      </c>
      <c r="C35" s="40" t="s">
        <v>130</v>
      </c>
      <c r="D35" s="212">
        <v>238400</v>
      </c>
      <c r="E35" s="212">
        <v>188400</v>
      </c>
      <c r="F35" s="213">
        <v>61100</v>
      </c>
      <c r="G35" s="212">
        <v>8600</v>
      </c>
      <c r="H35" s="212"/>
      <c r="I35" s="212"/>
      <c r="J35" s="212"/>
      <c r="K35" s="212">
        <v>50000</v>
      </c>
    </row>
    <row r="36" spans="1:11" s="39" customFormat="1" ht="55.5" customHeight="1">
      <c r="A36" s="53" t="s">
        <v>131</v>
      </c>
      <c r="B36" s="53"/>
      <c r="C36" s="56" t="s">
        <v>228</v>
      </c>
      <c r="D36" s="212">
        <f>D37</f>
        <v>48500</v>
      </c>
      <c r="E36" s="212">
        <f>E37</f>
        <v>48500</v>
      </c>
      <c r="F36" s="213">
        <f>F37</f>
        <v>45000</v>
      </c>
      <c r="G36" s="212"/>
      <c r="H36" s="212"/>
      <c r="I36" s="212"/>
      <c r="J36" s="212"/>
      <c r="K36" s="212"/>
    </row>
    <row r="37" spans="1:11" s="39" customFormat="1" ht="39.75" customHeight="1">
      <c r="A37" s="53"/>
      <c r="B37" s="53" t="s">
        <v>132</v>
      </c>
      <c r="C37" s="40" t="s">
        <v>295</v>
      </c>
      <c r="D37" s="212">
        <v>48500</v>
      </c>
      <c r="E37" s="212">
        <v>48500</v>
      </c>
      <c r="F37" s="213">
        <v>45000</v>
      </c>
      <c r="G37" s="212"/>
      <c r="H37" s="212"/>
      <c r="I37" s="212"/>
      <c r="J37" s="212"/>
      <c r="K37" s="212"/>
    </row>
    <row r="38" spans="1:11" s="39" customFormat="1" ht="12.75">
      <c r="A38" s="53" t="s">
        <v>133</v>
      </c>
      <c r="B38" s="53"/>
      <c r="C38" s="56" t="s">
        <v>134</v>
      </c>
      <c r="D38" s="212">
        <f>D39</f>
        <v>515000</v>
      </c>
      <c r="E38" s="212">
        <f>E39</f>
        <v>515000</v>
      </c>
      <c r="F38" s="213" t="s">
        <v>308</v>
      </c>
      <c r="G38" s="212" t="s">
        <v>308</v>
      </c>
      <c r="H38" s="212" t="s">
        <v>308</v>
      </c>
      <c r="I38" s="212">
        <f>I39</f>
        <v>515000</v>
      </c>
      <c r="J38" s="212" t="s">
        <v>308</v>
      </c>
      <c r="K38" s="212"/>
    </row>
    <row r="39" spans="1:11" s="39" customFormat="1" ht="25.5">
      <c r="A39" s="53"/>
      <c r="B39" s="53" t="s">
        <v>135</v>
      </c>
      <c r="C39" s="40" t="s">
        <v>227</v>
      </c>
      <c r="D39" s="212">
        <v>515000</v>
      </c>
      <c r="E39" s="212">
        <v>515000</v>
      </c>
      <c r="F39" s="213"/>
      <c r="G39" s="212"/>
      <c r="H39" s="212"/>
      <c r="I39" s="212">
        <v>515000</v>
      </c>
      <c r="J39" s="212" t="s">
        <v>308</v>
      </c>
      <c r="K39" s="212"/>
    </row>
    <row r="40" spans="1:11" s="39" customFormat="1" ht="12.75">
      <c r="A40" s="53" t="s">
        <v>201</v>
      </c>
      <c r="B40" s="53"/>
      <c r="C40" s="56" t="s">
        <v>202</v>
      </c>
      <c r="D40" s="212">
        <f>D41</f>
        <v>130000</v>
      </c>
      <c r="E40" s="212">
        <f>E41</f>
        <v>130000</v>
      </c>
      <c r="F40" s="213"/>
      <c r="G40" s="212"/>
      <c r="H40" s="212"/>
      <c r="I40" s="212"/>
      <c r="J40" s="212"/>
      <c r="K40" s="212"/>
    </row>
    <row r="41" spans="1:11" s="39" customFormat="1" ht="12.75">
      <c r="A41" s="53"/>
      <c r="B41" s="53" t="s">
        <v>322</v>
      </c>
      <c r="C41" s="40" t="s">
        <v>323</v>
      </c>
      <c r="D41" s="212">
        <v>130000</v>
      </c>
      <c r="E41" s="212">
        <v>130000</v>
      </c>
      <c r="F41" s="213"/>
      <c r="G41" s="212"/>
      <c r="H41" s="212"/>
      <c r="I41" s="212"/>
      <c r="J41" s="212"/>
      <c r="K41" s="212"/>
    </row>
    <row r="42" spans="1:11" s="39" customFormat="1" ht="12.75">
      <c r="A42" s="53" t="s">
        <v>230</v>
      </c>
      <c r="B42" s="53"/>
      <c r="C42" s="56" t="s">
        <v>231</v>
      </c>
      <c r="D42" s="212">
        <f>SUM(D43:D52)</f>
        <v>6058440</v>
      </c>
      <c r="E42" s="212">
        <f>SUM(E43:E52)</f>
        <v>5832440</v>
      </c>
      <c r="F42" s="213">
        <f>SUM(F43:F52)</f>
        <v>3534390</v>
      </c>
      <c r="G42" s="212">
        <v>665160</v>
      </c>
      <c r="H42" s="212">
        <f>H47</f>
        <v>47630</v>
      </c>
      <c r="I42" s="212" t="s">
        <v>308</v>
      </c>
      <c r="J42" s="212" t="s">
        <v>308</v>
      </c>
      <c r="K42" s="212">
        <f>SUM(K43:K52)</f>
        <v>226000</v>
      </c>
    </row>
    <row r="43" spans="1:11" s="39" customFormat="1" ht="12.75">
      <c r="A43" s="53"/>
      <c r="B43" s="53" t="s">
        <v>232</v>
      </c>
      <c r="C43" s="40" t="s">
        <v>241</v>
      </c>
      <c r="D43" s="212">
        <v>3153850</v>
      </c>
      <c r="E43" s="212">
        <v>3027850</v>
      </c>
      <c r="F43" s="213">
        <v>1912900</v>
      </c>
      <c r="G43" s="212">
        <v>362300</v>
      </c>
      <c r="H43" s="212"/>
      <c r="I43" s="212"/>
      <c r="J43" s="212"/>
      <c r="K43" s="212">
        <v>126000</v>
      </c>
    </row>
    <row r="44" spans="1:11" s="39" customFormat="1" ht="25.5">
      <c r="A44" s="53"/>
      <c r="B44" s="53" t="s">
        <v>242</v>
      </c>
      <c r="C44" s="40" t="s">
        <v>243</v>
      </c>
      <c r="D44" s="212">
        <v>254570</v>
      </c>
      <c r="E44" s="212">
        <v>254570</v>
      </c>
      <c r="F44" s="213">
        <v>171640</v>
      </c>
      <c r="G44" s="212">
        <v>32740</v>
      </c>
      <c r="H44" s="212"/>
      <c r="I44" s="212"/>
      <c r="J44" s="212"/>
      <c r="K44" s="212"/>
    </row>
    <row r="45" spans="1:11" s="39" customFormat="1" ht="12.75">
      <c r="A45" s="53" t="s">
        <v>456</v>
      </c>
      <c r="B45" s="53" t="s">
        <v>233</v>
      </c>
      <c r="C45" s="40" t="s">
        <v>234</v>
      </c>
      <c r="D45" s="212">
        <v>303640</v>
      </c>
      <c r="E45" s="212">
        <v>203640</v>
      </c>
      <c r="F45" s="213">
        <v>143700</v>
      </c>
      <c r="G45" s="212">
        <v>26680</v>
      </c>
      <c r="H45" s="212"/>
      <c r="I45" s="212"/>
      <c r="J45" s="212"/>
      <c r="K45" s="212">
        <v>100000</v>
      </c>
    </row>
    <row r="46" spans="1:11" s="39" customFormat="1" ht="12.75">
      <c r="A46" s="53"/>
      <c r="B46" s="53" t="s">
        <v>244</v>
      </c>
      <c r="C46" s="40" t="s">
        <v>245</v>
      </c>
      <c r="D46" s="212">
        <v>1601110</v>
      </c>
      <c r="E46" s="212">
        <v>1601110</v>
      </c>
      <c r="F46" s="213">
        <v>1017900</v>
      </c>
      <c r="G46" s="212">
        <v>192220</v>
      </c>
      <c r="H46" s="212"/>
      <c r="I46" s="212"/>
      <c r="J46" s="212"/>
      <c r="K46" s="212" t="s">
        <v>308</v>
      </c>
    </row>
    <row r="47" spans="1:11" s="39" customFormat="1" ht="12.75">
      <c r="A47" s="53"/>
      <c r="B47" s="53" t="s">
        <v>246</v>
      </c>
      <c r="C47" s="40" t="s">
        <v>247</v>
      </c>
      <c r="D47" s="212">
        <v>328290</v>
      </c>
      <c r="E47" s="212">
        <v>328290</v>
      </c>
      <c r="F47" s="213">
        <v>67800</v>
      </c>
      <c r="G47" s="212">
        <v>11300</v>
      </c>
      <c r="H47" s="212">
        <v>47630</v>
      </c>
      <c r="I47" s="212"/>
      <c r="J47" s="212"/>
      <c r="K47" s="212"/>
    </row>
    <row r="48" spans="1:11" s="39" customFormat="1" ht="25.5" hidden="1">
      <c r="A48" s="53"/>
      <c r="B48" s="53" t="s">
        <v>248</v>
      </c>
      <c r="C48" s="40" t="s">
        <v>296</v>
      </c>
      <c r="D48" s="212">
        <v>0</v>
      </c>
      <c r="E48" s="212">
        <v>0</v>
      </c>
      <c r="F48" s="213">
        <v>0</v>
      </c>
      <c r="G48" s="212">
        <v>0</v>
      </c>
      <c r="H48" s="212"/>
      <c r="I48" s="212"/>
      <c r="J48" s="212"/>
      <c r="K48" s="212" t="s">
        <v>308</v>
      </c>
    </row>
    <row r="49" spans="1:11" s="39" customFormat="1" ht="12.75">
      <c r="A49" s="53"/>
      <c r="B49" s="53" t="s">
        <v>249</v>
      </c>
      <c r="C49" s="40" t="s">
        <v>250</v>
      </c>
      <c r="D49" s="212">
        <v>200500</v>
      </c>
      <c r="E49" s="212">
        <v>200500</v>
      </c>
      <c r="F49" s="213">
        <v>128500</v>
      </c>
      <c r="G49" s="212">
        <v>23370</v>
      </c>
      <c r="H49" s="212"/>
      <c r="I49" s="212"/>
      <c r="J49" s="212"/>
      <c r="K49" s="212"/>
    </row>
    <row r="50" spans="1:11" s="39" customFormat="1" ht="25.5">
      <c r="A50" s="53"/>
      <c r="B50" s="53" t="s">
        <v>251</v>
      </c>
      <c r="C50" s="40" t="s">
        <v>252</v>
      </c>
      <c r="D50" s="212">
        <v>26510</v>
      </c>
      <c r="E50" s="212">
        <v>26510</v>
      </c>
      <c r="F50" s="213"/>
      <c r="G50" s="212"/>
      <c r="H50" s="212"/>
      <c r="I50" s="212"/>
      <c r="J50" s="212"/>
      <c r="K50" s="212"/>
    </row>
    <row r="51" spans="1:11" s="39" customFormat="1" ht="12.75">
      <c r="A51" s="53"/>
      <c r="B51" s="53" t="s">
        <v>324</v>
      </c>
      <c r="C51" s="40" t="s">
        <v>325</v>
      </c>
      <c r="D51" s="212">
        <v>142250</v>
      </c>
      <c r="E51" s="212">
        <v>142250</v>
      </c>
      <c r="F51" s="213">
        <v>91950</v>
      </c>
      <c r="G51" s="212">
        <v>16550</v>
      </c>
      <c r="H51" s="212"/>
      <c r="I51" s="212"/>
      <c r="J51" s="212"/>
      <c r="K51" s="212"/>
    </row>
    <row r="52" spans="1:11" s="39" customFormat="1" ht="12.75">
      <c r="A52" s="53"/>
      <c r="B52" s="53" t="s">
        <v>253</v>
      </c>
      <c r="C52" s="40" t="s">
        <v>90</v>
      </c>
      <c r="D52" s="212">
        <v>47720</v>
      </c>
      <c r="E52" s="212">
        <v>47720</v>
      </c>
      <c r="F52" s="213"/>
      <c r="G52" s="212"/>
      <c r="H52" s="212"/>
      <c r="I52" s="212"/>
      <c r="J52" s="212"/>
      <c r="K52" s="212"/>
    </row>
    <row r="53" spans="1:11" s="39" customFormat="1" ht="12.75">
      <c r="A53" s="53" t="s">
        <v>254</v>
      </c>
      <c r="B53" s="53"/>
      <c r="C53" s="56" t="s">
        <v>255</v>
      </c>
      <c r="D53" s="212">
        <f>D54+D55</f>
        <v>85000</v>
      </c>
      <c r="E53" s="212">
        <f>E54+E55</f>
        <v>85000</v>
      </c>
      <c r="F53" s="213">
        <f>F54+F55</f>
        <v>8400</v>
      </c>
      <c r="G53" s="212" t="s">
        <v>308</v>
      </c>
      <c r="H53" s="212">
        <f>H54+H55</f>
        <v>25000</v>
      </c>
      <c r="I53" s="212"/>
      <c r="J53" s="212"/>
      <c r="K53" s="212"/>
    </row>
    <row r="54" spans="1:11" s="39" customFormat="1" ht="12.75">
      <c r="A54" s="53"/>
      <c r="B54" s="53" t="s">
        <v>256</v>
      </c>
      <c r="C54" s="40" t="s">
        <v>257</v>
      </c>
      <c r="D54" s="212">
        <v>5000</v>
      </c>
      <c r="E54" s="212">
        <v>5000</v>
      </c>
      <c r="F54" s="213"/>
      <c r="G54" s="212"/>
      <c r="H54" s="212"/>
      <c r="I54" s="212"/>
      <c r="J54" s="212"/>
      <c r="K54" s="212"/>
    </row>
    <row r="55" spans="1:11" s="39" customFormat="1" ht="12.75">
      <c r="A55" s="53"/>
      <c r="B55" s="53" t="s">
        <v>258</v>
      </c>
      <c r="C55" s="40" t="s">
        <v>259</v>
      </c>
      <c r="D55" s="212">
        <v>80000</v>
      </c>
      <c r="E55" s="212">
        <v>80000</v>
      </c>
      <c r="F55" s="213">
        <v>8400</v>
      </c>
      <c r="G55" s="212"/>
      <c r="H55" s="212">
        <v>25000</v>
      </c>
      <c r="I55" s="212"/>
      <c r="J55" s="212"/>
      <c r="K55" s="212"/>
    </row>
    <row r="56" spans="1:11" s="39" customFormat="1" ht="12.75">
      <c r="A56" s="53" t="s">
        <v>211</v>
      </c>
      <c r="B56" s="53"/>
      <c r="C56" s="56" t="s">
        <v>212</v>
      </c>
      <c r="D56" s="212">
        <f>SUM(D57:D62)</f>
        <v>2923892</v>
      </c>
      <c r="E56" s="212">
        <f>SUM(E57:E62)</f>
        <v>2923892</v>
      </c>
      <c r="F56" s="213">
        <f>SUM(F57:F62)</f>
        <v>252400</v>
      </c>
      <c r="G56" s="212">
        <f>SUM(G57:G62)</f>
        <v>51200</v>
      </c>
      <c r="H56" s="212"/>
      <c r="I56" s="212"/>
      <c r="J56" s="212"/>
      <c r="K56" s="212"/>
    </row>
    <row r="57" spans="1:11" s="39" customFormat="1" ht="51">
      <c r="A57" s="53"/>
      <c r="B57" s="53" t="s">
        <v>213</v>
      </c>
      <c r="C57" s="40" t="s">
        <v>297</v>
      </c>
      <c r="D57" s="212">
        <v>1827000</v>
      </c>
      <c r="E57" s="212">
        <v>1827000</v>
      </c>
      <c r="F57" s="213">
        <v>34600</v>
      </c>
      <c r="G57" s="212">
        <v>7000</v>
      </c>
      <c r="H57" s="212"/>
      <c r="I57" s="212"/>
      <c r="J57" s="212"/>
      <c r="K57" s="212"/>
    </row>
    <row r="58" spans="1:11" s="39" customFormat="1" ht="89.25">
      <c r="A58" s="53"/>
      <c r="B58" s="53" t="s">
        <v>215</v>
      </c>
      <c r="C58" s="40" t="s">
        <v>472</v>
      </c>
      <c r="D58" s="212">
        <v>15000</v>
      </c>
      <c r="E58" s="212">
        <v>15000</v>
      </c>
      <c r="F58" s="213"/>
      <c r="G58" s="212"/>
      <c r="H58" s="212"/>
      <c r="I58" s="212"/>
      <c r="J58" s="212"/>
      <c r="K58" s="212"/>
    </row>
    <row r="59" spans="1:11" s="39" customFormat="1" ht="38.25">
      <c r="A59" s="53"/>
      <c r="B59" s="53" t="s">
        <v>216</v>
      </c>
      <c r="C59" s="40" t="s">
        <v>260</v>
      </c>
      <c r="D59" s="212">
        <v>438000</v>
      </c>
      <c r="E59" s="212">
        <v>438000</v>
      </c>
      <c r="F59" s="213"/>
      <c r="G59" s="212"/>
      <c r="H59" s="212"/>
      <c r="I59" s="212"/>
      <c r="J59" s="212"/>
      <c r="K59" s="212"/>
    </row>
    <row r="60" spans="1:11" s="39" customFormat="1" ht="12.75">
      <c r="A60" s="53"/>
      <c r="B60" s="53" t="s">
        <v>261</v>
      </c>
      <c r="C60" s="40" t="s">
        <v>262</v>
      </c>
      <c r="D60" s="212">
        <v>140000</v>
      </c>
      <c r="E60" s="212">
        <v>140000</v>
      </c>
      <c r="F60" s="213"/>
      <c r="G60" s="212"/>
      <c r="H60" s="212"/>
      <c r="I60" s="212"/>
      <c r="J60" s="212"/>
      <c r="K60" s="212"/>
    </row>
    <row r="61" spans="1:11" s="39" customFormat="1" ht="12.75">
      <c r="A61" s="53"/>
      <c r="B61" s="53" t="s">
        <v>218</v>
      </c>
      <c r="C61" s="40" t="s">
        <v>219</v>
      </c>
      <c r="D61" s="212">
        <v>306492</v>
      </c>
      <c r="E61" s="212">
        <v>306492</v>
      </c>
      <c r="F61" s="213">
        <v>217800</v>
      </c>
      <c r="G61" s="212">
        <v>44200</v>
      </c>
      <c r="H61" s="212"/>
      <c r="I61" s="212"/>
      <c r="J61" s="212"/>
      <c r="K61" s="212"/>
    </row>
    <row r="62" spans="1:11" s="39" customFormat="1" ht="12.75">
      <c r="A62" s="53"/>
      <c r="B62" s="53" t="s">
        <v>220</v>
      </c>
      <c r="C62" s="40" t="s">
        <v>263</v>
      </c>
      <c r="D62" s="212">
        <v>197400</v>
      </c>
      <c r="E62" s="212">
        <v>197400</v>
      </c>
      <c r="F62" s="213"/>
      <c r="G62" s="212"/>
      <c r="H62" s="212"/>
      <c r="I62" s="212"/>
      <c r="J62" s="212"/>
      <c r="K62" s="212"/>
    </row>
    <row r="63" spans="1:11" s="39" customFormat="1" ht="25.5">
      <c r="A63" s="53" t="s">
        <v>373</v>
      </c>
      <c r="B63" s="53"/>
      <c r="C63" s="56" t="s">
        <v>457</v>
      </c>
      <c r="D63" s="212">
        <f>D64</f>
        <v>85336.4</v>
      </c>
      <c r="E63" s="212">
        <f>E64</f>
        <v>85336.4</v>
      </c>
      <c r="F63" s="212">
        <f>F64</f>
        <v>30075</v>
      </c>
      <c r="G63" s="212">
        <f>G64</f>
        <v>5567</v>
      </c>
      <c r="H63" s="212"/>
      <c r="I63" s="212"/>
      <c r="J63" s="212"/>
      <c r="K63" s="212"/>
    </row>
    <row r="64" spans="1:11" s="39" customFormat="1" ht="12.75">
      <c r="A64" s="53"/>
      <c r="B64" s="53" t="s">
        <v>375</v>
      </c>
      <c r="C64" s="40" t="s">
        <v>90</v>
      </c>
      <c r="D64" s="212">
        <v>85336.4</v>
      </c>
      <c r="E64" s="212">
        <v>85336.4</v>
      </c>
      <c r="F64" s="213">
        <v>30075</v>
      </c>
      <c r="G64" s="212">
        <v>5567</v>
      </c>
      <c r="H64" s="212"/>
      <c r="I64" s="212"/>
      <c r="J64" s="212"/>
      <c r="K64" s="212"/>
    </row>
    <row r="65" spans="1:11" s="39" customFormat="1" ht="12.75">
      <c r="A65" s="53" t="s">
        <v>264</v>
      </c>
      <c r="B65" s="53"/>
      <c r="C65" s="56" t="s">
        <v>265</v>
      </c>
      <c r="D65" s="212">
        <f>D66+D68</f>
        <v>143620</v>
      </c>
      <c r="E65" s="212">
        <f>E66+E68</f>
        <v>143620</v>
      </c>
      <c r="F65" s="213">
        <f>F66+F68</f>
        <v>104050</v>
      </c>
      <c r="G65" s="212">
        <f>G66+G68</f>
        <v>20010</v>
      </c>
      <c r="H65" s="212"/>
      <c r="I65" s="212"/>
      <c r="J65" s="212"/>
      <c r="K65" s="212"/>
    </row>
    <row r="66" spans="1:11" s="39" customFormat="1" ht="12.75">
      <c r="A66" s="53"/>
      <c r="B66" s="53" t="s">
        <v>266</v>
      </c>
      <c r="C66" s="40" t="s">
        <v>267</v>
      </c>
      <c r="D66" s="212">
        <v>142900</v>
      </c>
      <c r="E66" s="212">
        <v>142900</v>
      </c>
      <c r="F66" s="213">
        <v>104050</v>
      </c>
      <c r="G66" s="212">
        <v>20010</v>
      </c>
      <c r="H66" s="212"/>
      <c r="I66" s="212"/>
      <c r="J66" s="212"/>
      <c r="K66" s="212"/>
    </row>
    <row r="67" spans="1:11" s="39" customFormat="1" ht="12.75" hidden="1">
      <c r="A67" s="53"/>
      <c r="B67" s="53" t="s">
        <v>269</v>
      </c>
      <c r="C67" s="40" t="s">
        <v>268</v>
      </c>
      <c r="D67" s="212">
        <v>27000</v>
      </c>
      <c r="E67" s="212">
        <v>27000</v>
      </c>
      <c r="F67" s="213"/>
      <c r="G67" s="212"/>
      <c r="H67" s="212"/>
      <c r="I67" s="212"/>
      <c r="J67" s="212"/>
      <c r="K67" s="212"/>
    </row>
    <row r="68" spans="1:11" s="39" customFormat="1" ht="25.5">
      <c r="A68" s="53"/>
      <c r="B68" s="53" t="s">
        <v>270</v>
      </c>
      <c r="C68" s="40" t="s">
        <v>252</v>
      </c>
      <c r="D68" s="212">
        <v>720</v>
      </c>
      <c r="E68" s="212">
        <v>720</v>
      </c>
      <c r="F68" s="213"/>
      <c r="G68" s="212"/>
      <c r="H68" s="212"/>
      <c r="I68" s="212"/>
      <c r="J68" s="212"/>
      <c r="K68" s="212"/>
    </row>
    <row r="69" spans="1:11" s="39" customFormat="1" ht="25.5">
      <c r="A69" s="53" t="s">
        <v>221</v>
      </c>
      <c r="B69" s="53"/>
      <c r="C69" s="56" t="s">
        <v>222</v>
      </c>
      <c r="D69" s="212">
        <f>SUM(D70:D78)</f>
        <v>2301900</v>
      </c>
      <c r="E69" s="212">
        <f>SUM(E70:E78)</f>
        <v>1206900</v>
      </c>
      <c r="F69" s="213">
        <f>SUM(F70:F78)</f>
        <v>376000</v>
      </c>
      <c r="G69" s="212">
        <f>SUM(G70:G78)</f>
        <v>61000</v>
      </c>
      <c r="H69" s="212" t="s">
        <v>308</v>
      </c>
      <c r="I69" s="212" t="s">
        <v>308</v>
      </c>
      <c r="J69" s="212" t="s">
        <v>308</v>
      </c>
      <c r="K69" s="212">
        <f>SUM(K70:K78)</f>
        <v>1095000</v>
      </c>
    </row>
    <row r="70" spans="1:11" s="39" customFormat="1" ht="12.75">
      <c r="A70" s="53"/>
      <c r="B70" s="53" t="s">
        <v>326</v>
      </c>
      <c r="C70" s="93" t="s">
        <v>327</v>
      </c>
      <c r="D70" s="213">
        <v>1015000</v>
      </c>
      <c r="E70" s="212">
        <v>20000</v>
      </c>
      <c r="F70" s="213"/>
      <c r="G70" s="212"/>
      <c r="H70" s="212"/>
      <c r="I70" s="212"/>
      <c r="J70" s="212"/>
      <c r="K70" s="212">
        <v>995000</v>
      </c>
    </row>
    <row r="71" spans="1:11" s="39" customFormat="1" ht="12.75">
      <c r="A71" s="53"/>
      <c r="B71" s="53" t="s">
        <v>271</v>
      </c>
      <c r="C71" s="40" t="s">
        <v>272</v>
      </c>
      <c r="D71" s="212">
        <v>70000</v>
      </c>
      <c r="E71" s="212">
        <v>70000</v>
      </c>
      <c r="F71" s="213"/>
      <c r="G71" s="212"/>
      <c r="H71" s="212"/>
      <c r="I71" s="212"/>
      <c r="J71" s="212"/>
      <c r="K71" s="212"/>
    </row>
    <row r="72" spans="1:11" s="39" customFormat="1" ht="12.75">
      <c r="A72" s="53"/>
      <c r="B72" s="53" t="s">
        <v>273</v>
      </c>
      <c r="C72" s="40" t="s">
        <v>274</v>
      </c>
      <c r="D72" s="212">
        <v>225000</v>
      </c>
      <c r="E72" s="212">
        <v>225000</v>
      </c>
      <c r="F72" s="213"/>
      <c r="G72" s="212"/>
      <c r="H72" s="212"/>
      <c r="I72" s="212"/>
      <c r="J72" s="212"/>
      <c r="K72" s="212"/>
    </row>
    <row r="73" spans="1:11" s="39" customFormat="1" ht="25.5">
      <c r="A73" s="53"/>
      <c r="B73" s="53" t="s">
        <v>275</v>
      </c>
      <c r="C73" s="40" t="s">
        <v>276</v>
      </c>
      <c r="D73" s="212">
        <v>50000</v>
      </c>
      <c r="E73" s="212">
        <v>50000</v>
      </c>
      <c r="F73" s="213"/>
      <c r="G73" s="212"/>
      <c r="H73" s="212"/>
      <c r="I73" s="212"/>
      <c r="J73" s="212"/>
      <c r="K73" s="212"/>
    </row>
    <row r="74" spans="1:11" s="39" customFormat="1" ht="12.75">
      <c r="A74" s="53"/>
      <c r="B74" s="53" t="s">
        <v>223</v>
      </c>
      <c r="C74" s="40" t="s">
        <v>224</v>
      </c>
      <c r="D74" s="212">
        <v>274000</v>
      </c>
      <c r="E74" s="212">
        <v>274000</v>
      </c>
      <c r="F74" s="213">
        <v>147000</v>
      </c>
      <c r="G74" s="212">
        <v>25000</v>
      </c>
      <c r="H74" s="212"/>
      <c r="I74" s="212"/>
      <c r="J74" s="212"/>
      <c r="K74" s="212"/>
    </row>
    <row r="75" spans="1:11" s="39" customFormat="1" ht="12.75">
      <c r="A75" s="53"/>
      <c r="B75" s="53" t="s">
        <v>277</v>
      </c>
      <c r="C75" s="40" t="s">
        <v>278</v>
      </c>
      <c r="D75" s="212">
        <v>326000</v>
      </c>
      <c r="E75" s="212">
        <v>276000</v>
      </c>
      <c r="F75" s="213"/>
      <c r="G75" s="212"/>
      <c r="H75" s="212"/>
      <c r="I75" s="212"/>
      <c r="J75" s="212"/>
      <c r="K75" s="212">
        <v>50000</v>
      </c>
    </row>
    <row r="76" spans="1:11" s="39" customFormat="1" ht="12.75" hidden="1">
      <c r="A76" s="53"/>
      <c r="B76" s="53" t="s">
        <v>279</v>
      </c>
      <c r="C76" s="40" t="s">
        <v>280</v>
      </c>
      <c r="D76" s="212">
        <v>0</v>
      </c>
      <c r="E76" s="212">
        <v>0</v>
      </c>
      <c r="F76" s="213"/>
      <c r="G76" s="212"/>
      <c r="H76" s="212">
        <v>0</v>
      </c>
      <c r="I76" s="212"/>
      <c r="J76" s="212"/>
      <c r="K76" s="212"/>
    </row>
    <row r="77" spans="1:11" s="39" customFormat="1" ht="12.75">
      <c r="A77" s="53"/>
      <c r="B77" s="53" t="s">
        <v>279</v>
      </c>
      <c r="C77" s="40" t="s">
        <v>280</v>
      </c>
      <c r="D77" s="212">
        <v>75000</v>
      </c>
      <c r="E77" s="212">
        <v>25000</v>
      </c>
      <c r="F77" s="213"/>
      <c r="G77" s="212"/>
      <c r="H77" s="212"/>
      <c r="I77" s="212"/>
      <c r="J77" s="212"/>
      <c r="K77" s="212">
        <v>50000</v>
      </c>
    </row>
    <row r="78" spans="1:11" s="39" customFormat="1" ht="12.75">
      <c r="A78" s="53"/>
      <c r="B78" s="53" t="s">
        <v>288</v>
      </c>
      <c r="C78" s="40" t="s">
        <v>263</v>
      </c>
      <c r="D78" s="212">
        <v>266900</v>
      </c>
      <c r="E78" s="212">
        <v>266900</v>
      </c>
      <c r="F78" s="213">
        <v>229000</v>
      </c>
      <c r="G78" s="212">
        <v>36000</v>
      </c>
      <c r="H78" s="212"/>
      <c r="I78" s="212"/>
      <c r="J78" s="212"/>
      <c r="K78" s="212" t="s">
        <v>308</v>
      </c>
    </row>
    <row r="79" spans="1:11" s="39" customFormat="1" ht="25.5">
      <c r="A79" s="53" t="s">
        <v>281</v>
      </c>
      <c r="B79" s="53"/>
      <c r="C79" s="56" t="s">
        <v>298</v>
      </c>
      <c r="D79" s="212">
        <f>D80+D81</f>
        <v>253200</v>
      </c>
      <c r="E79" s="212">
        <f>E80+E81</f>
        <v>153200</v>
      </c>
      <c r="F79" s="213"/>
      <c r="G79" s="212"/>
      <c r="H79" s="212">
        <v>153200</v>
      </c>
      <c r="I79" s="212"/>
      <c r="J79" s="212"/>
      <c r="K79" s="212">
        <f>K81</f>
        <v>100000</v>
      </c>
    </row>
    <row r="80" spans="1:11" s="39" customFormat="1" ht="12.75">
      <c r="A80" s="53"/>
      <c r="B80" s="53" t="s">
        <v>282</v>
      </c>
      <c r="C80" s="40" t="s">
        <v>283</v>
      </c>
      <c r="D80" s="212">
        <v>153200</v>
      </c>
      <c r="E80" s="212">
        <v>153200</v>
      </c>
      <c r="F80" s="213"/>
      <c r="G80" s="212"/>
      <c r="H80" s="212">
        <v>153200</v>
      </c>
      <c r="I80" s="212"/>
      <c r="J80" s="212"/>
      <c r="K80" s="212"/>
    </row>
    <row r="81" spans="1:11" s="39" customFormat="1" ht="12.75">
      <c r="A81" s="53"/>
      <c r="B81" s="53" t="s">
        <v>458</v>
      </c>
      <c r="C81" s="40" t="s">
        <v>90</v>
      </c>
      <c r="D81" s="212">
        <v>100000</v>
      </c>
      <c r="E81" s="212"/>
      <c r="F81" s="213"/>
      <c r="G81" s="212"/>
      <c r="H81" s="212"/>
      <c r="I81" s="212"/>
      <c r="J81" s="212"/>
      <c r="K81" s="212">
        <v>100000</v>
      </c>
    </row>
    <row r="82" spans="1:11" s="39" customFormat="1" ht="12.75">
      <c r="A82" s="53"/>
      <c r="B82" s="53"/>
      <c r="C82" s="40"/>
      <c r="D82" s="212"/>
      <c r="E82" s="212"/>
      <c r="F82" s="213"/>
      <c r="G82" s="212"/>
      <c r="H82" s="212"/>
      <c r="I82" s="212"/>
      <c r="J82" s="212"/>
      <c r="K82" s="212"/>
    </row>
    <row r="83" spans="1:11" s="39" customFormat="1" ht="12.75">
      <c r="A83" s="53" t="s">
        <v>284</v>
      </c>
      <c r="B83" s="53"/>
      <c r="C83" s="56" t="s">
        <v>285</v>
      </c>
      <c r="D83" s="212">
        <f>D84</f>
        <v>493260</v>
      </c>
      <c r="E83" s="212">
        <f>E84</f>
        <v>351260</v>
      </c>
      <c r="F83" s="213">
        <f>F84</f>
        <v>63100</v>
      </c>
      <c r="G83" s="212">
        <f>G84</f>
        <v>9500</v>
      </c>
      <c r="H83" s="212"/>
      <c r="I83" s="212"/>
      <c r="J83" s="212"/>
      <c r="K83" s="212">
        <f>K84</f>
        <v>142000</v>
      </c>
    </row>
    <row r="84" spans="1:11" s="39" customFormat="1" ht="12.75">
      <c r="A84" s="54"/>
      <c r="B84" s="54" t="s">
        <v>286</v>
      </c>
      <c r="C84" s="41" t="s">
        <v>287</v>
      </c>
      <c r="D84" s="214">
        <v>493260</v>
      </c>
      <c r="E84" s="214">
        <v>351260</v>
      </c>
      <c r="F84" s="215">
        <v>63100</v>
      </c>
      <c r="G84" s="214">
        <v>9500</v>
      </c>
      <c r="H84" s="214"/>
      <c r="I84" s="214"/>
      <c r="J84" s="214"/>
      <c r="K84" s="214">
        <v>142000</v>
      </c>
    </row>
    <row r="85" spans="1:11" s="42" customFormat="1" ht="24.75" customHeight="1">
      <c r="A85" s="224" t="s">
        <v>289</v>
      </c>
      <c r="B85" s="225"/>
      <c r="C85" s="226"/>
      <c r="D85" s="143">
        <f>D8+D10+D13+D15+D19+D24+D30+D32+D36+D38+D40+D42+D53+D56+D63+D65+D69+D79+D83</f>
        <v>17568517.4</v>
      </c>
      <c r="E85" s="143">
        <f>E8+E10+E13+E15+E19+E24+E30+E32+E36+E38+E40+E42+E53+E56+E63+E65+E69+E79+E83</f>
        <v>14190817.4</v>
      </c>
      <c r="F85" s="143">
        <v>5453415</v>
      </c>
      <c r="G85" s="143">
        <v>1016737</v>
      </c>
      <c r="H85" s="143">
        <f>H53+H79+H47</f>
        <v>225830</v>
      </c>
      <c r="I85" s="143">
        <f>I38</f>
        <v>515000</v>
      </c>
      <c r="J85" s="143" t="s">
        <v>308</v>
      </c>
      <c r="K85" s="143">
        <f>K10+K13+K15+K24+K32+K42+K69+K79+K84</f>
        <v>3377700</v>
      </c>
    </row>
    <row r="87" ht="12.75">
      <c r="A87" s="50"/>
    </row>
  </sheetData>
  <sheetProtection/>
  <mergeCells count="10">
    <mergeCell ref="A85:C85"/>
    <mergeCell ref="A1:K1"/>
    <mergeCell ref="D4:D6"/>
    <mergeCell ref="A4:A6"/>
    <mergeCell ref="C4:C6"/>
    <mergeCell ref="B4:B6"/>
    <mergeCell ref="E4:K4"/>
    <mergeCell ref="F5:J5"/>
    <mergeCell ref="E5:E6"/>
    <mergeCell ref="K5:K6"/>
  </mergeCells>
  <printOptions horizontalCentered="1"/>
  <pageMargins left="0.3937007874015748" right="0.3937007874015748" top="1.4960629921259843" bottom="0.7874015748031497" header="0.5118110236220472" footer="0.5118110236220472"/>
  <pageSetup fitToHeight="0" fitToWidth="1" horizontalDpi="600" verticalDpi="600" orientation="landscape" paperSize="9" scale="93" r:id="rId1"/>
  <headerFooter alignWithMargins="0">
    <oddHeader xml:space="preserve">&amp;RZałącznik nr  2
do uchwały Nr XVIII/165/08
Rady Miejskiej w Golczewie
z dnia 18 grudnia 2008 r. 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workbookViewId="0" topLeftCell="A1">
      <selection activeCell="C20" sqref="C20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1:4" ht="15" customHeight="1">
      <c r="A1" s="234" t="s">
        <v>459</v>
      </c>
      <c r="B1" s="234"/>
      <c r="C1" s="234"/>
      <c r="D1" s="234"/>
    </row>
    <row r="2" ht="6.75" customHeight="1">
      <c r="A2" s="13"/>
    </row>
    <row r="3" ht="12.75">
      <c r="D3" s="96" t="s">
        <v>40</v>
      </c>
    </row>
    <row r="4" spans="1:4" ht="15" customHeight="1">
      <c r="A4" s="235" t="s">
        <v>57</v>
      </c>
      <c r="B4" s="235" t="s">
        <v>5</v>
      </c>
      <c r="C4" s="236" t="s">
        <v>58</v>
      </c>
      <c r="D4" s="236" t="s">
        <v>309</v>
      </c>
    </row>
    <row r="5" spans="1:4" ht="15" customHeight="1">
      <c r="A5" s="235"/>
      <c r="B5" s="235"/>
      <c r="C5" s="235"/>
      <c r="D5" s="236"/>
    </row>
    <row r="6" spans="1:4" ht="15.75" customHeight="1">
      <c r="A6" s="235"/>
      <c r="B6" s="235"/>
      <c r="C6" s="235"/>
      <c r="D6" s="236"/>
    </row>
    <row r="7" spans="1:4" s="48" customFormat="1" ht="6.75" customHeight="1">
      <c r="A7" s="47">
        <v>1</v>
      </c>
      <c r="B7" s="47">
        <v>2</v>
      </c>
      <c r="C7" s="47">
        <v>3</v>
      </c>
      <c r="D7" s="47">
        <v>4</v>
      </c>
    </row>
    <row r="8" spans="1:4" ht="18.75" customHeight="1">
      <c r="A8" s="233" t="s">
        <v>24</v>
      </c>
      <c r="B8" s="233"/>
      <c r="C8" s="18"/>
      <c r="D8" s="163">
        <f>D15+D16</f>
        <v>2721844.17</v>
      </c>
    </row>
    <row r="9" spans="1:4" ht="18.75" customHeight="1">
      <c r="A9" s="19" t="s">
        <v>12</v>
      </c>
      <c r="B9" s="20" t="s">
        <v>19</v>
      </c>
      <c r="C9" s="19" t="s">
        <v>25</v>
      </c>
      <c r="D9" s="216"/>
    </row>
    <row r="10" spans="1:4" ht="18.75" customHeight="1">
      <c r="A10" s="21" t="s">
        <v>13</v>
      </c>
      <c r="B10" s="22" t="s">
        <v>20</v>
      </c>
      <c r="C10" s="21" t="s">
        <v>25</v>
      </c>
      <c r="D10" s="217"/>
    </row>
    <row r="11" spans="1:4" ht="51">
      <c r="A11" s="21" t="s">
        <v>14</v>
      </c>
      <c r="B11" s="23" t="s">
        <v>74</v>
      </c>
      <c r="C11" s="21" t="s">
        <v>47</v>
      </c>
      <c r="D11" s="217"/>
    </row>
    <row r="12" spans="1:4" ht="18.75" customHeight="1">
      <c r="A12" s="21" t="s">
        <v>1</v>
      </c>
      <c r="B12" s="22" t="s">
        <v>27</v>
      </c>
      <c r="C12" s="21" t="s">
        <v>48</v>
      </c>
      <c r="D12" s="217"/>
    </row>
    <row r="13" spans="1:4" ht="18.75" customHeight="1">
      <c r="A13" s="21" t="s">
        <v>18</v>
      </c>
      <c r="B13" s="22" t="s">
        <v>75</v>
      </c>
      <c r="C13" s="21" t="s">
        <v>84</v>
      </c>
      <c r="D13" s="217"/>
    </row>
    <row r="14" spans="1:4" ht="18.75" customHeight="1">
      <c r="A14" s="21" t="s">
        <v>21</v>
      </c>
      <c r="B14" s="22" t="s">
        <v>22</v>
      </c>
      <c r="C14" s="21" t="s">
        <v>26</v>
      </c>
      <c r="D14" s="217"/>
    </row>
    <row r="15" spans="1:4" ht="18.75" customHeight="1">
      <c r="A15" s="21" t="s">
        <v>23</v>
      </c>
      <c r="B15" s="22" t="s">
        <v>87</v>
      </c>
      <c r="C15" s="21" t="s">
        <v>62</v>
      </c>
      <c r="D15" s="217">
        <v>2000000</v>
      </c>
    </row>
    <row r="16" spans="1:4" ht="18.75" customHeight="1">
      <c r="A16" s="21" t="s">
        <v>29</v>
      </c>
      <c r="B16" s="25" t="s">
        <v>46</v>
      </c>
      <c r="C16" s="24" t="s">
        <v>28</v>
      </c>
      <c r="D16" s="218">
        <v>721844.17</v>
      </c>
    </row>
    <row r="17" spans="1:4" ht="18.75" customHeight="1">
      <c r="A17" s="233" t="s">
        <v>76</v>
      </c>
      <c r="B17" s="233"/>
      <c r="C17" s="18"/>
      <c r="D17" s="163">
        <f>D18+D19+D23</f>
        <v>631817.17</v>
      </c>
    </row>
    <row r="18" spans="1:4" ht="18.75" customHeight="1">
      <c r="A18" s="19" t="s">
        <v>12</v>
      </c>
      <c r="B18" s="20" t="s">
        <v>49</v>
      </c>
      <c r="C18" s="19" t="s">
        <v>31</v>
      </c>
      <c r="D18" s="216">
        <v>350000.04</v>
      </c>
    </row>
    <row r="19" spans="1:4" ht="18.75" customHeight="1">
      <c r="A19" s="21" t="s">
        <v>13</v>
      </c>
      <c r="B19" s="22" t="s">
        <v>30</v>
      </c>
      <c r="C19" s="21" t="s">
        <v>31</v>
      </c>
      <c r="D19" s="217">
        <v>31817.13</v>
      </c>
    </row>
    <row r="20" spans="1:4" ht="38.25">
      <c r="A20" s="21" t="s">
        <v>14</v>
      </c>
      <c r="B20" s="23" t="s">
        <v>52</v>
      </c>
      <c r="C20" s="21" t="s">
        <v>53</v>
      </c>
      <c r="D20" s="217"/>
    </row>
    <row r="21" spans="1:4" ht="18.75" customHeight="1">
      <c r="A21" s="21" t="s">
        <v>1</v>
      </c>
      <c r="B21" s="22" t="s">
        <v>50</v>
      </c>
      <c r="C21" s="21" t="s">
        <v>44</v>
      </c>
      <c r="D21" s="217"/>
    </row>
    <row r="22" spans="1:4" ht="18.75" customHeight="1">
      <c r="A22" s="21" t="s">
        <v>18</v>
      </c>
      <c r="B22" s="22" t="s">
        <v>51</v>
      </c>
      <c r="C22" s="21" t="s">
        <v>33</v>
      </c>
      <c r="D22" s="217"/>
    </row>
    <row r="23" spans="1:4" ht="18.75" customHeight="1">
      <c r="A23" s="21" t="s">
        <v>21</v>
      </c>
      <c r="B23" s="22" t="s">
        <v>88</v>
      </c>
      <c r="C23" s="21" t="s">
        <v>34</v>
      </c>
      <c r="D23" s="217">
        <v>250000</v>
      </c>
    </row>
    <row r="24" spans="1:4" ht="18.75" customHeight="1">
      <c r="A24" s="24" t="s">
        <v>23</v>
      </c>
      <c r="B24" s="25" t="s">
        <v>35</v>
      </c>
      <c r="C24" s="24" t="s">
        <v>32</v>
      </c>
      <c r="D24" s="218"/>
    </row>
    <row r="25" spans="1:4" ht="7.5" customHeight="1">
      <c r="A25" s="5"/>
      <c r="B25" s="6"/>
      <c r="C25" s="6"/>
      <c r="D25" s="6"/>
    </row>
    <row r="26" spans="1:6" ht="12.75">
      <c r="A26" s="35"/>
      <c r="B26" s="34"/>
      <c r="C26" s="34"/>
      <c r="D26" s="34"/>
      <c r="E26" s="32"/>
      <c r="F26" s="32"/>
    </row>
  </sheetData>
  <sheetProtection/>
  <mergeCells count="7">
    <mergeCell ref="A8:B8"/>
    <mergeCell ref="A17:B17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41732283464567" bottom="0.5905511811023623" header="0.5118110236220472" footer="0.5118110236220472"/>
  <pageSetup fitToHeight="1" fitToWidth="1" horizontalDpi="600" verticalDpi="600" orientation="portrait" paperSize="9" r:id="rId1"/>
  <headerFooter alignWithMargins="0">
    <oddHeader>&amp;R&amp;9Załącznik nr 3          
do uchwały Nr XVIII/165/08
Rady Miejskiej w Golczewie
z dnia 18 grudnia 2008 r.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50"/>
  <sheetViews>
    <sheetView view="pageBreakPreview" zoomScaleSheetLayoutView="100" zoomScalePageLayoutView="0" workbookViewId="0" topLeftCell="A1">
      <selection activeCell="E225" sqref="E225:E228"/>
    </sheetView>
  </sheetViews>
  <sheetFormatPr defaultColWidth="9.00390625" defaultRowHeight="12.75"/>
  <cols>
    <col min="1" max="1" width="3.125" style="1" customWidth="1"/>
    <col min="2" max="2" width="5.125" style="1" customWidth="1"/>
    <col min="3" max="4" width="6.375" style="1" customWidth="1"/>
    <col min="5" max="5" width="18.75390625" style="1" customWidth="1"/>
    <col min="6" max="6" width="14.125" style="1" customWidth="1"/>
    <col min="7" max="7" width="10.375" style="1" customWidth="1"/>
    <col min="8" max="8" width="12.375" style="1" customWidth="1"/>
    <col min="9" max="9" width="15.625" style="181" customWidth="1"/>
    <col min="10" max="10" width="13.625" style="1" customWidth="1"/>
    <col min="11" max="11" width="13.875" style="1" customWidth="1"/>
    <col min="12" max="12" width="10.75390625" style="1" customWidth="1"/>
    <col min="13" max="13" width="10.125" style="1" customWidth="1"/>
    <col min="14" max="14" width="12.25390625" style="1" hidden="1" customWidth="1"/>
    <col min="15" max="15" width="9.625" style="1" hidden="1" customWidth="1"/>
    <col min="16" max="16" width="0" style="1" hidden="1" customWidth="1"/>
    <col min="17" max="16384" width="9.125" style="1" customWidth="1"/>
  </cols>
  <sheetData>
    <row r="2" spans="1:15" ht="18">
      <c r="A2" s="281" t="s">
        <v>335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</row>
    <row r="3" spans="1:15" ht="18">
      <c r="A3" s="11"/>
      <c r="B3" s="281" t="s">
        <v>442</v>
      </c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</row>
    <row r="4" spans="1:15" ht="10.5" customHeight="1">
      <c r="A4" s="11"/>
      <c r="B4" s="11"/>
      <c r="C4" s="11"/>
      <c r="D4" s="11"/>
      <c r="E4" s="11"/>
      <c r="F4" s="11"/>
      <c r="G4" s="11"/>
      <c r="H4" s="11"/>
      <c r="I4" s="175"/>
      <c r="J4" s="11"/>
      <c r="K4" s="11"/>
      <c r="L4" s="11"/>
      <c r="M4" s="176" t="s">
        <v>40</v>
      </c>
      <c r="N4" s="11"/>
      <c r="O4" s="11"/>
    </row>
    <row r="5" spans="1:16" s="33" customFormat="1" ht="19.5" customHeight="1" hidden="1">
      <c r="A5" s="282" t="s">
        <v>57</v>
      </c>
      <c r="B5" s="282" t="s">
        <v>2</v>
      </c>
      <c r="C5" s="282" t="s">
        <v>39</v>
      </c>
      <c r="D5" s="285" t="s">
        <v>4</v>
      </c>
      <c r="E5" s="273" t="s">
        <v>336</v>
      </c>
      <c r="F5" s="273" t="s">
        <v>80</v>
      </c>
      <c r="G5" s="87"/>
      <c r="H5" s="273" t="s">
        <v>338</v>
      </c>
      <c r="I5" s="288" t="s">
        <v>339</v>
      </c>
      <c r="J5" s="270" t="s">
        <v>67</v>
      </c>
      <c r="K5" s="271"/>
      <c r="L5" s="271"/>
      <c r="M5" s="271"/>
      <c r="N5" s="271"/>
      <c r="O5" s="272"/>
      <c r="P5" s="273" t="s">
        <v>80</v>
      </c>
    </row>
    <row r="6" spans="1:16" s="33" customFormat="1" ht="66.75" customHeight="1" hidden="1">
      <c r="A6" s="283"/>
      <c r="B6" s="283"/>
      <c r="C6" s="283"/>
      <c r="D6" s="286"/>
      <c r="E6" s="274"/>
      <c r="F6" s="274"/>
      <c r="G6" s="104"/>
      <c r="H6" s="274"/>
      <c r="I6" s="289"/>
      <c r="J6" s="105" t="s">
        <v>81</v>
      </c>
      <c r="K6" s="111"/>
      <c r="L6" s="111"/>
      <c r="M6" s="111"/>
      <c r="N6" s="106"/>
      <c r="O6" s="273" t="s">
        <v>55</v>
      </c>
      <c r="P6" s="274"/>
    </row>
    <row r="7" spans="1:16" s="33" customFormat="1" ht="29.25" customHeight="1" hidden="1">
      <c r="A7" s="283"/>
      <c r="B7" s="283"/>
      <c r="C7" s="283"/>
      <c r="D7" s="286"/>
      <c r="E7" s="274"/>
      <c r="F7" s="274"/>
      <c r="G7" s="104" t="s">
        <v>337</v>
      </c>
      <c r="H7" s="274"/>
      <c r="I7" s="289"/>
      <c r="J7" s="107"/>
      <c r="K7" s="112"/>
      <c r="L7" s="112"/>
      <c r="M7" s="112"/>
      <c r="N7" s="108"/>
      <c r="O7" s="274"/>
      <c r="P7" s="274"/>
    </row>
    <row r="8" spans="1:16" s="33" customFormat="1" ht="19.5" customHeight="1" hidden="1">
      <c r="A8" s="283"/>
      <c r="B8" s="283"/>
      <c r="C8" s="283"/>
      <c r="D8" s="286"/>
      <c r="E8" s="274"/>
      <c r="F8" s="274"/>
      <c r="G8" s="104"/>
      <c r="H8" s="274"/>
      <c r="I8" s="289"/>
      <c r="J8" s="109"/>
      <c r="K8" s="113"/>
      <c r="L8" s="113"/>
      <c r="M8" s="113"/>
      <c r="N8" s="110"/>
      <c r="O8" s="274"/>
      <c r="P8" s="274"/>
    </row>
    <row r="9" spans="1:16" s="33" customFormat="1" ht="19.5" customHeight="1" hidden="1">
      <c r="A9" s="284"/>
      <c r="B9" s="284"/>
      <c r="C9" s="284"/>
      <c r="D9" s="287"/>
      <c r="E9" s="275"/>
      <c r="F9" s="275"/>
      <c r="G9" s="98"/>
      <c r="H9" s="275"/>
      <c r="I9" s="290"/>
      <c r="J9" s="14">
        <v>7</v>
      </c>
      <c r="K9" s="14">
        <v>8</v>
      </c>
      <c r="L9" s="14">
        <v>9</v>
      </c>
      <c r="M9" s="14"/>
      <c r="N9" s="14">
        <v>10</v>
      </c>
      <c r="O9" s="275"/>
      <c r="P9" s="275"/>
    </row>
    <row r="10" spans="1:16" ht="19.5" customHeight="1" hidden="1">
      <c r="A10" s="14">
        <v>1</v>
      </c>
      <c r="B10" s="14">
        <v>2</v>
      </c>
      <c r="C10" s="14">
        <v>3</v>
      </c>
      <c r="D10" s="14">
        <v>4</v>
      </c>
      <c r="E10" s="14">
        <v>5</v>
      </c>
      <c r="F10" s="14">
        <v>6</v>
      </c>
      <c r="G10" s="14">
        <v>7</v>
      </c>
      <c r="H10" s="14">
        <v>8</v>
      </c>
      <c r="I10" s="177">
        <v>9</v>
      </c>
      <c r="J10" s="81">
        <v>10</v>
      </c>
      <c r="K10" s="81">
        <v>11</v>
      </c>
      <c r="L10" s="81">
        <v>12</v>
      </c>
      <c r="M10" s="81"/>
      <c r="N10" s="81">
        <v>13</v>
      </c>
      <c r="O10" s="14">
        <v>11</v>
      </c>
      <c r="P10" s="14">
        <v>13</v>
      </c>
    </row>
    <row r="11" spans="1:16" ht="51" customHeight="1" hidden="1">
      <c r="A11" s="79" t="s">
        <v>12</v>
      </c>
      <c r="B11" s="79">
        <v>754</v>
      </c>
      <c r="C11" s="79">
        <v>75405</v>
      </c>
      <c r="D11" s="79"/>
      <c r="E11" s="80" t="s">
        <v>299</v>
      </c>
      <c r="F11" s="77" t="s">
        <v>239</v>
      </c>
      <c r="G11" s="86"/>
      <c r="H11" s="81">
        <v>23500</v>
      </c>
      <c r="I11" s="178">
        <v>4700</v>
      </c>
      <c r="J11" s="73"/>
      <c r="K11" s="73"/>
      <c r="L11" s="85" t="s">
        <v>82</v>
      </c>
      <c r="M11" s="85"/>
      <c r="N11" s="73">
        <v>1720000</v>
      </c>
      <c r="O11" s="81">
        <v>4700</v>
      </c>
      <c r="P11" s="77" t="s">
        <v>239</v>
      </c>
    </row>
    <row r="12" spans="1:16" ht="51" customHeight="1" hidden="1">
      <c r="A12" s="83" t="s">
        <v>13</v>
      </c>
      <c r="B12" s="83">
        <v>900</v>
      </c>
      <c r="C12" s="83">
        <v>90001</v>
      </c>
      <c r="D12" s="83"/>
      <c r="E12" s="84" t="s">
        <v>300</v>
      </c>
      <c r="F12" s="84" t="s">
        <v>239</v>
      </c>
      <c r="G12" s="84"/>
      <c r="H12" s="73">
        <v>3700000</v>
      </c>
      <c r="I12" s="179">
        <v>1720000</v>
      </c>
      <c r="J12" s="66"/>
      <c r="K12" s="66"/>
      <c r="L12" s="78" t="s">
        <v>238</v>
      </c>
      <c r="M12" s="78"/>
      <c r="N12" s="66"/>
      <c r="O12" s="73">
        <v>1800000</v>
      </c>
      <c r="P12" s="84" t="s">
        <v>239</v>
      </c>
    </row>
    <row r="13" spans="1:16" ht="51" hidden="1">
      <c r="A13" s="65" t="s">
        <v>14</v>
      </c>
      <c r="B13" s="65"/>
      <c r="C13" s="65">
        <v>90013</v>
      </c>
      <c r="D13" s="65"/>
      <c r="E13" s="82" t="s">
        <v>301</v>
      </c>
      <c r="F13" s="82" t="s">
        <v>239</v>
      </c>
      <c r="G13" s="82"/>
      <c r="H13" s="66">
        <v>1800000</v>
      </c>
      <c r="I13" s="180">
        <v>100000</v>
      </c>
      <c r="J13" s="73">
        <f>J10</f>
        <v>10</v>
      </c>
      <c r="K13" s="73"/>
      <c r="L13" s="73">
        <v>100000</v>
      </c>
      <c r="M13" s="73"/>
      <c r="N13" s="73">
        <f>N11</f>
        <v>1720000</v>
      </c>
      <c r="O13" s="66"/>
      <c r="P13" s="82" t="s">
        <v>239</v>
      </c>
    </row>
    <row r="14" spans="1:16" ht="22.5" customHeight="1" hidden="1">
      <c r="A14" s="276" t="s">
        <v>77</v>
      </c>
      <c r="B14" s="277"/>
      <c r="C14" s="277"/>
      <c r="D14" s="277"/>
      <c r="E14" s="278"/>
      <c r="F14" s="46" t="s">
        <v>45</v>
      </c>
      <c r="G14" s="46"/>
      <c r="H14" s="73">
        <f>H11+H12+H13</f>
        <v>5523500</v>
      </c>
      <c r="I14" s="179">
        <f>I11+I12+I13</f>
        <v>1824700</v>
      </c>
      <c r="O14" s="73">
        <f>O11+O12</f>
        <v>1804700</v>
      </c>
      <c r="P14" s="46" t="s">
        <v>45</v>
      </c>
    </row>
    <row r="15" ht="12.75" hidden="1"/>
    <row r="16" ht="12.75" hidden="1">
      <c r="A16" s="1" t="s">
        <v>66</v>
      </c>
    </row>
    <row r="17" ht="12.75" hidden="1">
      <c r="A17" s="1" t="s">
        <v>63</v>
      </c>
    </row>
    <row r="18" ht="12.75" hidden="1">
      <c r="A18" s="1" t="s">
        <v>64</v>
      </c>
    </row>
    <row r="19" ht="12.75" hidden="1">
      <c r="A19" s="1" t="s">
        <v>65</v>
      </c>
    </row>
    <row r="20" ht="12.75" hidden="1"/>
    <row r="21" ht="9" customHeight="1" hidden="1">
      <c r="A21" s="50" t="s">
        <v>240</v>
      </c>
    </row>
    <row r="22" spans="1:17" s="182" customFormat="1" ht="53.25" customHeight="1">
      <c r="A22" s="279" t="s">
        <v>57</v>
      </c>
      <c r="B22" s="279" t="s">
        <v>2</v>
      </c>
      <c r="C22" s="279" t="s">
        <v>39</v>
      </c>
      <c r="D22" s="280" t="s">
        <v>4</v>
      </c>
      <c r="E22" s="267" t="s">
        <v>83</v>
      </c>
      <c r="F22" s="267" t="s">
        <v>391</v>
      </c>
      <c r="G22" s="267" t="s">
        <v>337</v>
      </c>
      <c r="H22" s="267" t="s">
        <v>340</v>
      </c>
      <c r="I22" s="268" t="s">
        <v>339</v>
      </c>
      <c r="J22" s="269" t="s">
        <v>67</v>
      </c>
      <c r="K22" s="269"/>
      <c r="L22" s="269"/>
      <c r="M22" s="269"/>
      <c r="N22" s="269"/>
      <c r="Q22" s="209"/>
    </row>
    <row r="23" spans="1:14" s="182" customFormat="1" ht="32.25" customHeight="1">
      <c r="A23" s="279"/>
      <c r="B23" s="279"/>
      <c r="C23" s="279"/>
      <c r="D23" s="280"/>
      <c r="E23" s="267"/>
      <c r="F23" s="267"/>
      <c r="G23" s="267"/>
      <c r="H23" s="267"/>
      <c r="I23" s="268"/>
      <c r="J23" s="183" t="s">
        <v>56</v>
      </c>
      <c r="K23" s="183" t="s">
        <v>136</v>
      </c>
      <c r="L23" s="183" t="s">
        <v>392</v>
      </c>
      <c r="M23" s="183" t="s">
        <v>439</v>
      </c>
      <c r="N23" s="184" t="s">
        <v>393</v>
      </c>
    </row>
    <row r="24" spans="1:14" s="114" customFormat="1" ht="11.25">
      <c r="A24" s="117">
        <v>1</v>
      </c>
      <c r="B24" s="117">
        <v>2</v>
      </c>
      <c r="C24" s="117">
        <v>3</v>
      </c>
      <c r="D24" s="117">
        <v>4</v>
      </c>
      <c r="E24" s="117">
        <v>5</v>
      </c>
      <c r="F24" s="117">
        <v>6</v>
      </c>
      <c r="G24" s="117">
        <v>7</v>
      </c>
      <c r="H24" s="117">
        <v>8</v>
      </c>
      <c r="I24" s="185">
        <v>9</v>
      </c>
      <c r="J24" s="186">
        <v>10</v>
      </c>
      <c r="K24" s="186">
        <v>11</v>
      </c>
      <c r="L24" s="186">
        <v>12</v>
      </c>
      <c r="M24" s="186">
        <v>13</v>
      </c>
      <c r="N24" s="187">
        <v>13</v>
      </c>
    </row>
    <row r="25" spans="1:14" s="114" customFormat="1" ht="12">
      <c r="A25" s="237">
        <v>1</v>
      </c>
      <c r="B25" s="237">
        <v>600</v>
      </c>
      <c r="C25" s="237">
        <v>60014</v>
      </c>
      <c r="D25" s="237">
        <v>6050</v>
      </c>
      <c r="E25" s="240" t="s">
        <v>464</v>
      </c>
      <c r="F25" s="243" t="s">
        <v>394</v>
      </c>
      <c r="G25" s="237">
        <v>2009</v>
      </c>
      <c r="H25" s="246">
        <v>800000</v>
      </c>
      <c r="I25" s="188" t="s">
        <v>353</v>
      </c>
      <c r="J25" s="219">
        <v>800000</v>
      </c>
      <c r="K25" s="219">
        <v>0</v>
      </c>
      <c r="L25" s="219">
        <v>0</v>
      </c>
      <c r="M25" s="219">
        <v>0</v>
      </c>
      <c r="N25" s="187"/>
    </row>
    <row r="26" spans="1:14" s="114" customFormat="1" ht="12">
      <c r="A26" s="238"/>
      <c r="B26" s="238"/>
      <c r="C26" s="238"/>
      <c r="D26" s="238"/>
      <c r="E26" s="241"/>
      <c r="F26" s="244"/>
      <c r="G26" s="238"/>
      <c r="H26" s="247"/>
      <c r="I26" s="188" t="s">
        <v>343</v>
      </c>
      <c r="J26" s="192">
        <v>0</v>
      </c>
      <c r="K26" s="192">
        <v>0</v>
      </c>
      <c r="L26" s="192">
        <v>0</v>
      </c>
      <c r="M26" s="192">
        <v>0</v>
      </c>
      <c r="N26" s="187"/>
    </row>
    <row r="27" spans="1:14" s="114" customFormat="1" ht="24">
      <c r="A27" s="238"/>
      <c r="B27" s="238"/>
      <c r="C27" s="238"/>
      <c r="D27" s="238"/>
      <c r="E27" s="241"/>
      <c r="F27" s="244"/>
      <c r="G27" s="238"/>
      <c r="H27" s="247"/>
      <c r="I27" s="191" t="s">
        <v>344</v>
      </c>
      <c r="J27" s="192">
        <v>200000</v>
      </c>
      <c r="K27" s="192">
        <v>0</v>
      </c>
      <c r="L27" s="192">
        <v>0</v>
      </c>
      <c r="M27" s="192">
        <v>0</v>
      </c>
      <c r="N27" s="187"/>
    </row>
    <row r="28" spans="1:14" s="114" customFormat="1" ht="12">
      <c r="A28" s="239"/>
      <c r="B28" s="239"/>
      <c r="C28" s="239"/>
      <c r="D28" s="239"/>
      <c r="E28" s="242"/>
      <c r="F28" s="245"/>
      <c r="G28" s="239"/>
      <c r="H28" s="248"/>
      <c r="I28" s="188" t="s">
        <v>345</v>
      </c>
      <c r="J28" s="192">
        <v>600000</v>
      </c>
      <c r="K28" s="192">
        <v>0</v>
      </c>
      <c r="L28" s="192">
        <v>0</v>
      </c>
      <c r="M28" s="192">
        <v>0</v>
      </c>
      <c r="N28" s="187"/>
    </row>
    <row r="29" spans="1:14" ht="13.5" customHeight="1">
      <c r="A29" s="237">
        <v>2</v>
      </c>
      <c r="B29" s="237">
        <v>600</v>
      </c>
      <c r="C29" s="237">
        <v>60016</v>
      </c>
      <c r="D29" s="237">
        <v>6050</v>
      </c>
      <c r="E29" s="240" t="s">
        <v>438</v>
      </c>
      <c r="F29" s="243" t="s">
        <v>394</v>
      </c>
      <c r="G29" s="237">
        <v>2009</v>
      </c>
      <c r="H29" s="246">
        <v>850000</v>
      </c>
      <c r="I29" s="188" t="s">
        <v>353</v>
      </c>
      <c r="J29" s="189">
        <f>J30+J31+J32</f>
        <v>850000</v>
      </c>
      <c r="K29" s="189">
        <f>K31+K32</f>
        <v>0</v>
      </c>
      <c r="L29" s="189">
        <f>L30+L31+L32</f>
        <v>0</v>
      </c>
      <c r="M29" s="189">
        <v>0</v>
      </c>
      <c r="N29" s="190"/>
    </row>
    <row r="30" spans="1:14" ht="12.75">
      <c r="A30" s="238"/>
      <c r="B30" s="238"/>
      <c r="C30" s="238"/>
      <c r="D30" s="238"/>
      <c r="E30" s="241"/>
      <c r="F30" s="244"/>
      <c r="G30" s="238"/>
      <c r="H30" s="247"/>
      <c r="I30" s="188" t="s">
        <v>343</v>
      </c>
      <c r="J30" s="190">
        <v>0</v>
      </c>
      <c r="K30" s="190">
        <v>0</v>
      </c>
      <c r="L30" s="190">
        <v>0</v>
      </c>
      <c r="M30" s="190">
        <v>0</v>
      </c>
      <c r="N30" s="190"/>
    </row>
    <row r="31" spans="1:14" ht="24">
      <c r="A31" s="238"/>
      <c r="B31" s="238"/>
      <c r="C31" s="238"/>
      <c r="D31" s="238"/>
      <c r="E31" s="241"/>
      <c r="F31" s="244"/>
      <c r="G31" s="238"/>
      <c r="H31" s="247"/>
      <c r="I31" s="191" t="s">
        <v>344</v>
      </c>
      <c r="J31" s="190">
        <v>210000</v>
      </c>
      <c r="K31" s="190">
        <v>0</v>
      </c>
      <c r="L31" s="190">
        <v>0</v>
      </c>
      <c r="M31" s="190">
        <v>0</v>
      </c>
      <c r="N31" s="190"/>
    </row>
    <row r="32" spans="1:14" ht="12.75">
      <c r="A32" s="239"/>
      <c r="B32" s="239"/>
      <c r="C32" s="239"/>
      <c r="D32" s="239"/>
      <c r="E32" s="242"/>
      <c r="F32" s="245"/>
      <c r="G32" s="239"/>
      <c r="H32" s="248"/>
      <c r="I32" s="188" t="s">
        <v>345</v>
      </c>
      <c r="J32" s="190">
        <v>640000</v>
      </c>
      <c r="K32" s="190">
        <v>0</v>
      </c>
      <c r="L32" s="190">
        <v>0</v>
      </c>
      <c r="M32" s="190">
        <v>0</v>
      </c>
      <c r="N32" s="190"/>
    </row>
    <row r="33" spans="1:14" ht="12.75" hidden="1">
      <c r="A33" s="237">
        <v>1</v>
      </c>
      <c r="B33" s="237">
        <v>750</v>
      </c>
      <c r="C33" s="237">
        <v>75023</v>
      </c>
      <c r="D33" s="237">
        <v>6060</v>
      </c>
      <c r="E33" s="240" t="s">
        <v>346</v>
      </c>
      <c r="F33" s="243" t="s">
        <v>395</v>
      </c>
      <c r="G33" s="237">
        <v>2008</v>
      </c>
      <c r="H33" s="246">
        <v>26000</v>
      </c>
      <c r="I33" s="188" t="s">
        <v>342</v>
      </c>
      <c r="J33" s="189">
        <v>26000</v>
      </c>
      <c r="K33" s="192">
        <f>K34+K35+K36</f>
        <v>0</v>
      </c>
      <c r="L33" s="192">
        <f>L34+L35+L36</f>
        <v>0</v>
      </c>
      <c r="M33" s="192">
        <v>0</v>
      </c>
      <c r="N33" s="193"/>
    </row>
    <row r="34" spans="1:14" ht="12.75" hidden="1">
      <c r="A34" s="238"/>
      <c r="B34" s="238"/>
      <c r="C34" s="238"/>
      <c r="D34" s="238"/>
      <c r="E34" s="241"/>
      <c r="F34" s="244"/>
      <c r="G34" s="238"/>
      <c r="H34" s="247"/>
      <c r="I34" s="188" t="s">
        <v>343</v>
      </c>
      <c r="J34" s="190">
        <v>26000</v>
      </c>
      <c r="K34" s="192">
        <v>0</v>
      </c>
      <c r="L34" s="192">
        <v>0</v>
      </c>
      <c r="M34" s="192">
        <v>0</v>
      </c>
      <c r="N34" s="193"/>
    </row>
    <row r="35" spans="1:14" ht="24" hidden="1">
      <c r="A35" s="238"/>
      <c r="B35" s="238"/>
      <c r="C35" s="238"/>
      <c r="D35" s="238"/>
      <c r="E35" s="241"/>
      <c r="F35" s="244"/>
      <c r="G35" s="238"/>
      <c r="H35" s="247"/>
      <c r="I35" s="191" t="s">
        <v>344</v>
      </c>
      <c r="J35" s="190">
        <v>0</v>
      </c>
      <c r="K35" s="192">
        <v>0</v>
      </c>
      <c r="L35" s="192">
        <v>0</v>
      </c>
      <c r="M35" s="192">
        <v>0</v>
      </c>
      <c r="N35" s="193"/>
    </row>
    <row r="36" spans="1:14" ht="12.75" hidden="1">
      <c r="A36" s="239"/>
      <c r="B36" s="239"/>
      <c r="C36" s="239"/>
      <c r="D36" s="239"/>
      <c r="E36" s="242"/>
      <c r="F36" s="245"/>
      <c r="G36" s="239"/>
      <c r="H36" s="248"/>
      <c r="I36" s="188" t="s">
        <v>345</v>
      </c>
      <c r="J36" s="190">
        <v>0</v>
      </c>
      <c r="K36" s="192">
        <v>0</v>
      </c>
      <c r="L36" s="192"/>
      <c r="M36" s="192">
        <v>0</v>
      </c>
      <c r="N36" s="193"/>
    </row>
    <row r="37" spans="1:14" ht="13.5" customHeight="1" hidden="1">
      <c r="A37" s="237">
        <v>2</v>
      </c>
      <c r="B37" s="237">
        <v>600</v>
      </c>
      <c r="C37" s="237">
        <v>60016</v>
      </c>
      <c r="D37" s="237">
        <v>6060</v>
      </c>
      <c r="E37" s="240" t="s">
        <v>396</v>
      </c>
      <c r="F37" s="243" t="s">
        <v>395</v>
      </c>
      <c r="G37" s="237" t="s">
        <v>308</v>
      </c>
      <c r="H37" s="246">
        <v>0</v>
      </c>
      <c r="I37" s="188" t="s">
        <v>353</v>
      </c>
      <c r="J37" s="189">
        <f>J38+J39+J40</f>
        <v>0</v>
      </c>
      <c r="K37" s="189">
        <f>K38</f>
        <v>0</v>
      </c>
      <c r="L37" s="189">
        <f>L38</f>
        <v>0</v>
      </c>
      <c r="M37" s="189">
        <v>0</v>
      </c>
      <c r="N37" s="190"/>
    </row>
    <row r="38" spans="1:14" ht="12.75" hidden="1">
      <c r="A38" s="238"/>
      <c r="B38" s="238"/>
      <c r="C38" s="238"/>
      <c r="D38" s="238"/>
      <c r="E38" s="241"/>
      <c r="F38" s="244"/>
      <c r="G38" s="238"/>
      <c r="H38" s="247"/>
      <c r="I38" s="188" t="s">
        <v>343</v>
      </c>
      <c r="J38" s="190">
        <v>0</v>
      </c>
      <c r="K38" s="190">
        <v>0</v>
      </c>
      <c r="L38" s="190">
        <v>0</v>
      </c>
      <c r="M38" s="190">
        <v>0</v>
      </c>
      <c r="N38" s="190"/>
    </row>
    <row r="39" spans="1:14" ht="24" hidden="1">
      <c r="A39" s="238"/>
      <c r="B39" s="238"/>
      <c r="C39" s="238"/>
      <c r="D39" s="238"/>
      <c r="E39" s="241"/>
      <c r="F39" s="244"/>
      <c r="G39" s="238"/>
      <c r="H39" s="247"/>
      <c r="I39" s="191" t="s">
        <v>344</v>
      </c>
      <c r="J39" s="190">
        <v>0</v>
      </c>
      <c r="K39" s="190">
        <v>0</v>
      </c>
      <c r="L39" s="190">
        <v>0</v>
      </c>
      <c r="M39" s="190">
        <v>0</v>
      </c>
      <c r="N39" s="190"/>
    </row>
    <row r="40" spans="1:14" ht="12.75" hidden="1">
      <c r="A40" s="239"/>
      <c r="B40" s="239"/>
      <c r="C40" s="239"/>
      <c r="D40" s="239"/>
      <c r="E40" s="242"/>
      <c r="F40" s="245"/>
      <c r="G40" s="239"/>
      <c r="H40" s="248"/>
      <c r="I40" s="188" t="s">
        <v>345</v>
      </c>
      <c r="J40" s="190">
        <v>0</v>
      </c>
      <c r="K40" s="190">
        <v>0</v>
      </c>
      <c r="L40" s="190">
        <v>0</v>
      </c>
      <c r="M40" s="190">
        <v>0</v>
      </c>
      <c r="N40" s="190"/>
    </row>
    <row r="41" spans="1:14" s="50" customFormat="1" ht="12.75" customHeight="1" hidden="1">
      <c r="A41" s="237">
        <v>3</v>
      </c>
      <c r="B41" s="237">
        <v>921</v>
      </c>
      <c r="C41" s="237">
        <v>92120</v>
      </c>
      <c r="D41" s="237">
        <v>6230</v>
      </c>
      <c r="E41" s="240" t="s">
        <v>397</v>
      </c>
      <c r="F41" s="243" t="s">
        <v>394</v>
      </c>
      <c r="G41" s="237">
        <v>2008</v>
      </c>
      <c r="H41" s="246">
        <v>0</v>
      </c>
      <c r="I41" s="188" t="s">
        <v>353</v>
      </c>
      <c r="J41" s="189">
        <v>30000</v>
      </c>
      <c r="K41" s="189">
        <f>K42</f>
        <v>0</v>
      </c>
      <c r="L41" s="189">
        <f>L42</f>
        <v>0</v>
      </c>
      <c r="M41" s="189">
        <v>0</v>
      </c>
      <c r="N41" s="190"/>
    </row>
    <row r="42" spans="1:14" s="50" customFormat="1" ht="12.75" hidden="1">
      <c r="A42" s="238"/>
      <c r="B42" s="238"/>
      <c r="C42" s="238"/>
      <c r="D42" s="238"/>
      <c r="E42" s="241"/>
      <c r="F42" s="244"/>
      <c r="G42" s="238"/>
      <c r="H42" s="247"/>
      <c r="I42" s="188" t="s">
        <v>343</v>
      </c>
      <c r="J42" s="190">
        <v>0</v>
      </c>
      <c r="K42" s="190">
        <v>0</v>
      </c>
      <c r="L42" s="190">
        <v>0</v>
      </c>
      <c r="M42" s="190">
        <v>0</v>
      </c>
      <c r="N42" s="190"/>
    </row>
    <row r="43" spans="1:14" s="50" customFormat="1" ht="24" hidden="1">
      <c r="A43" s="238"/>
      <c r="B43" s="238"/>
      <c r="C43" s="238"/>
      <c r="D43" s="238"/>
      <c r="E43" s="241"/>
      <c r="F43" s="244"/>
      <c r="G43" s="238"/>
      <c r="H43" s="247"/>
      <c r="I43" s="191" t="s">
        <v>344</v>
      </c>
      <c r="J43" s="190">
        <v>0</v>
      </c>
      <c r="K43" s="190">
        <v>0</v>
      </c>
      <c r="L43" s="190">
        <v>0</v>
      </c>
      <c r="M43" s="190">
        <v>0</v>
      </c>
      <c r="N43" s="190"/>
    </row>
    <row r="44" spans="1:14" s="50" customFormat="1" ht="12.75" hidden="1">
      <c r="A44" s="239"/>
      <c r="B44" s="239"/>
      <c r="C44" s="239"/>
      <c r="D44" s="239"/>
      <c r="E44" s="242"/>
      <c r="F44" s="245"/>
      <c r="G44" s="239"/>
      <c r="H44" s="248"/>
      <c r="I44" s="188" t="s">
        <v>345</v>
      </c>
      <c r="J44" s="190">
        <v>0</v>
      </c>
      <c r="K44" s="190">
        <v>0</v>
      </c>
      <c r="L44" s="190">
        <v>0</v>
      </c>
      <c r="M44" s="190">
        <v>0</v>
      </c>
      <c r="N44" s="190"/>
    </row>
    <row r="45" spans="1:14" ht="15" customHeight="1">
      <c r="A45" s="237">
        <v>3</v>
      </c>
      <c r="B45" s="237">
        <v>630</v>
      </c>
      <c r="C45" s="237">
        <v>63095</v>
      </c>
      <c r="D45" s="237">
        <v>6050</v>
      </c>
      <c r="E45" s="240" t="s">
        <v>398</v>
      </c>
      <c r="F45" s="243" t="s">
        <v>395</v>
      </c>
      <c r="G45" s="237">
        <v>2009</v>
      </c>
      <c r="H45" s="246">
        <v>20000</v>
      </c>
      <c r="I45" s="188" t="s">
        <v>353</v>
      </c>
      <c r="J45" s="189">
        <v>20000</v>
      </c>
      <c r="K45" s="189">
        <f>K46+K48</f>
        <v>0</v>
      </c>
      <c r="L45" s="189">
        <f>L46+L48</f>
        <v>0</v>
      </c>
      <c r="M45" s="189">
        <v>0</v>
      </c>
      <c r="N45" s="190"/>
    </row>
    <row r="46" spans="1:14" ht="12.75">
      <c r="A46" s="238"/>
      <c r="B46" s="238"/>
      <c r="C46" s="238"/>
      <c r="D46" s="238"/>
      <c r="E46" s="241"/>
      <c r="F46" s="244"/>
      <c r="G46" s="238"/>
      <c r="H46" s="247"/>
      <c r="I46" s="188" t="s">
        <v>343</v>
      </c>
      <c r="J46" s="194">
        <v>0</v>
      </c>
      <c r="K46" s="190">
        <v>0</v>
      </c>
      <c r="L46" s="190">
        <v>0</v>
      </c>
      <c r="M46" s="190">
        <v>0</v>
      </c>
      <c r="N46" s="190"/>
    </row>
    <row r="47" spans="1:14" ht="24">
      <c r="A47" s="238"/>
      <c r="B47" s="238"/>
      <c r="C47" s="238"/>
      <c r="D47" s="238"/>
      <c r="E47" s="241"/>
      <c r="F47" s="244"/>
      <c r="G47" s="238"/>
      <c r="H47" s="247"/>
      <c r="I47" s="191" t="s">
        <v>344</v>
      </c>
      <c r="J47" s="190">
        <v>20000</v>
      </c>
      <c r="K47" s="190">
        <v>0</v>
      </c>
      <c r="L47" s="190">
        <v>0</v>
      </c>
      <c r="M47" s="190">
        <v>0</v>
      </c>
      <c r="N47" s="190"/>
    </row>
    <row r="48" spans="1:14" ht="12.75">
      <c r="A48" s="239"/>
      <c r="B48" s="239"/>
      <c r="C48" s="239"/>
      <c r="D48" s="239"/>
      <c r="E48" s="242"/>
      <c r="F48" s="245"/>
      <c r="G48" s="239"/>
      <c r="H48" s="248"/>
      <c r="I48" s="188" t="s">
        <v>345</v>
      </c>
      <c r="J48" s="190">
        <v>0</v>
      </c>
      <c r="K48" s="190">
        <v>0</v>
      </c>
      <c r="L48" s="190">
        <v>0</v>
      </c>
      <c r="M48" s="190">
        <v>0</v>
      </c>
      <c r="N48" s="190"/>
    </row>
    <row r="49" spans="1:14" ht="12.75" customHeight="1" hidden="1">
      <c r="A49" s="237">
        <v>2</v>
      </c>
      <c r="B49" s="237">
        <v>750</v>
      </c>
      <c r="C49" s="237">
        <v>75075</v>
      </c>
      <c r="D49" s="237">
        <v>6060</v>
      </c>
      <c r="E49" s="240" t="s">
        <v>347</v>
      </c>
      <c r="F49" s="243" t="s">
        <v>399</v>
      </c>
      <c r="G49" s="237">
        <v>2008</v>
      </c>
      <c r="H49" s="246">
        <v>9000</v>
      </c>
      <c r="I49" s="188" t="s">
        <v>342</v>
      </c>
      <c r="J49" s="189">
        <v>0</v>
      </c>
      <c r="K49" s="193"/>
      <c r="L49" s="193"/>
      <c r="M49" s="193"/>
      <c r="N49" s="193"/>
    </row>
    <row r="50" spans="1:14" ht="12.75" hidden="1">
      <c r="A50" s="238"/>
      <c r="B50" s="238"/>
      <c r="C50" s="238"/>
      <c r="D50" s="238"/>
      <c r="E50" s="241"/>
      <c r="F50" s="244"/>
      <c r="G50" s="238"/>
      <c r="H50" s="247"/>
      <c r="I50" s="188" t="s">
        <v>343</v>
      </c>
      <c r="J50" s="190">
        <v>0</v>
      </c>
      <c r="K50" s="193"/>
      <c r="L50" s="193"/>
      <c r="M50" s="193"/>
      <c r="N50" s="193"/>
    </row>
    <row r="51" spans="1:14" ht="24" hidden="1">
      <c r="A51" s="238"/>
      <c r="B51" s="238"/>
      <c r="C51" s="238"/>
      <c r="D51" s="238"/>
      <c r="E51" s="241"/>
      <c r="F51" s="244"/>
      <c r="G51" s="238"/>
      <c r="H51" s="247"/>
      <c r="I51" s="191" t="s">
        <v>344</v>
      </c>
      <c r="J51" s="190" t="s">
        <v>308</v>
      </c>
      <c r="K51" s="193"/>
      <c r="L51" s="193"/>
      <c r="M51" s="193"/>
      <c r="N51" s="193"/>
    </row>
    <row r="52" spans="1:14" ht="12.75" hidden="1">
      <c r="A52" s="239"/>
      <c r="B52" s="239"/>
      <c r="C52" s="239"/>
      <c r="D52" s="239"/>
      <c r="E52" s="242"/>
      <c r="F52" s="245"/>
      <c r="G52" s="239"/>
      <c r="H52" s="248"/>
      <c r="I52" s="188" t="s">
        <v>345</v>
      </c>
      <c r="J52" s="190"/>
      <c r="K52" s="193"/>
      <c r="L52" s="193"/>
      <c r="M52" s="193"/>
      <c r="N52" s="193"/>
    </row>
    <row r="53" spans="1:14" ht="12.75">
      <c r="A53" s="237">
        <v>4</v>
      </c>
      <c r="B53" s="237">
        <v>700</v>
      </c>
      <c r="C53" s="237">
        <v>70095</v>
      </c>
      <c r="D53" s="237">
        <v>6050</v>
      </c>
      <c r="E53" s="240" t="s">
        <v>400</v>
      </c>
      <c r="F53" s="243" t="s">
        <v>395</v>
      </c>
      <c r="G53" s="237">
        <v>2009</v>
      </c>
      <c r="H53" s="246">
        <v>50000</v>
      </c>
      <c r="I53" s="188" t="s">
        <v>353</v>
      </c>
      <c r="J53" s="190">
        <f>J54</f>
        <v>50000</v>
      </c>
      <c r="K53" s="190">
        <f>K54</f>
        <v>0</v>
      </c>
      <c r="L53" s="190">
        <f>L54</f>
        <v>0</v>
      </c>
      <c r="M53" s="190">
        <f>M54</f>
        <v>0</v>
      </c>
      <c r="N53" s="193"/>
    </row>
    <row r="54" spans="1:14" ht="12.75">
      <c r="A54" s="238"/>
      <c r="B54" s="238"/>
      <c r="C54" s="238"/>
      <c r="D54" s="238"/>
      <c r="E54" s="241"/>
      <c r="F54" s="244"/>
      <c r="G54" s="238"/>
      <c r="H54" s="247"/>
      <c r="I54" s="188" t="s">
        <v>343</v>
      </c>
      <c r="J54" s="190">
        <v>50000</v>
      </c>
      <c r="K54" s="192">
        <v>0</v>
      </c>
      <c r="L54" s="192">
        <v>0</v>
      </c>
      <c r="M54" s="192">
        <v>0</v>
      </c>
      <c r="N54" s="193"/>
    </row>
    <row r="55" spans="1:14" ht="24">
      <c r="A55" s="238"/>
      <c r="B55" s="238"/>
      <c r="C55" s="238"/>
      <c r="D55" s="238"/>
      <c r="E55" s="241"/>
      <c r="F55" s="244"/>
      <c r="G55" s="238"/>
      <c r="H55" s="247"/>
      <c r="I55" s="191" t="s">
        <v>344</v>
      </c>
      <c r="J55" s="190">
        <v>0</v>
      </c>
      <c r="K55" s="192">
        <v>0</v>
      </c>
      <c r="L55" s="192">
        <v>0</v>
      </c>
      <c r="M55" s="192">
        <v>0</v>
      </c>
      <c r="N55" s="193"/>
    </row>
    <row r="56" spans="1:14" ht="12.75">
      <c r="A56" s="239"/>
      <c r="B56" s="239"/>
      <c r="C56" s="239"/>
      <c r="D56" s="239"/>
      <c r="E56" s="242"/>
      <c r="F56" s="245"/>
      <c r="G56" s="239"/>
      <c r="H56" s="248"/>
      <c r="I56" s="188" t="s">
        <v>345</v>
      </c>
      <c r="J56" s="190"/>
      <c r="K56" s="192">
        <v>0</v>
      </c>
      <c r="L56" s="192">
        <v>0</v>
      </c>
      <c r="M56" s="192">
        <v>0</v>
      </c>
      <c r="N56" s="193"/>
    </row>
    <row r="57" spans="1:14" ht="12.75" customHeight="1">
      <c r="A57" s="237">
        <v>5</v>
      </c>
      <c r="B57" s="237">
        <v>700</v>
      </c>
      <c r="C57" s="237">
        <v>70095</v>
      </c>
      <c r="D57" s="237">
        <v>6050</v>
      </c>
      <c r="E57" s="240" t="s">
        <v>401</v>
      </c>
      <c r="F57" s="243" t="s">
        <v>394</v>
      </c>
      <c r="G57" s="237">
        <v>2009</v>
      </c>
      <c r="H57" s="246">
        <v>20000</v>
      </c>
      <c r="I57" s="188" t="s">
        <v>353</v>
      </c>
      <c r="J57" s="189">
        <f>J59</f>
        <v>20000</v>
      </c>
      <c r="K57" s="189">
        <f>K58+K59+K60</f>
        <v>0</v>
      </c>
      <c r="L57" s="189">
        <f>L58+L59+L60</f>
        <v>0</v>
      </c>
      <c r="M57" s="189">
        <v>0</v>
      </c>
      <c r="N57" s="190"/>
    </row>
    <row r="58" spans="1:14" ht="12.75">
      <c r="A58" s="238"/>
      <c r="B58" s="238"/>
      <c r="C58" s="238"/>
      <c r="D58" s="238"/>
      <c r="E58" s="241"/>
      <c r="F58" s="244"/>
      <c r="G58" s="238"/>
      <c r="H58" s="247"/>
      <c r="I58" s="188" t="s">
        <v>343</v>
      </c>
      <c r="J58" s="190">
        <v>0</v>
      </c>
      <c r="K58" s="190">
        <v>0</v>
      </c>
      <c r="L58" s="190">
        <v>0</v>
      </c>
      <c r="M58" s="190">
        <v>0</v>
      </c>
      <c r="N58" s="190"/>
    </row>
    <row r="59" spans="1:14" ht="24">
      <c r="A59" s="238"/>
      <c r="B59" s="238"/>
      <c r="C59" s="238"/>
      <c r="D59" s="238"/>
      <c r="E59" s="241"/>
      <c r="F59" s="244"/>
      <c r="G59" s="238"/>
      <c r="H59" s="247"/>
      <c r="I59" s="191" t="s">
        <v>344</v>
      </c>
      <c r="J59" s="190">
        <v>20000</v>
      </c>
      <c r="K59" s="190">
        <v>0</v>
      </c>
      <c r="L59" s="190">
        <v>0</v>
      </c>
      <c r="M59" s="190">
        <v>0</v>
      </c>
      <c r="N59" s="190"/>
    </row>
    <row r="60" spans="1:14" ht="12.75">
      <c r="A60" s="239"/>
      <c r="B60" s="239"/>
      <c r="C60" s="239"/>
      <c r="D60" s="239"/>
      <c r="E60" s="242"/>
      <c r="F60" s="245"/>
      <c r="G60" s="239"/>
      <c r="H60" s="248"/>
      <c r="I60" s="188" t="s">
        <v>345</v>
      </c>
      <c r="J60" s="190">
        <v>0</v>
      </c>
      <c r="K60" s="190">
        <v>0</v>
      </c>
      <c r="L60" s="190">
        <v>0</v>
      </c>
      <c r="M60" s="190">
        <v>0</v>
      </c>
      <c r="N60" s="190"/>
    </row>
    <row r="61" spans="1:14" ht="12.75" customHeight="1" hidden="1">
      <c r="A61" s="237">
        <v>6</v>
      </c>
      <c r="B61" s="237">
        <v>710</v>
      </c>
      <c r="C61" s="237">
        <v>71035</v>
      </c>
      <c r="D61" s="237">
        <v>6050</v>
      </c>
      <c r="E61" s="240" t="s">
        <v>402</v>
      </c>
      <c r="F61" s="243" t="s">
        <v>394</v>
      </c>
      <c r="G61" s="237" t="s">
        <v>308</v>
      </c>
      <c r="H61" s="246">
        <v>0</v>
      </c>
      <c r="I61" s="188" t="s">
        <v>353</v>
      </c>
      <c r="J61" s="189">
        <f>J63</f>
        <v>0</v>
      </c>
      <c r="K61" s="189">
        <f>K62+K63+K64</f>
        <v>0</v>
      </c>
      <c r="L61" s="189">
        <f>L62+L63+L64</f>
        <v>0</v>
      </c>
      <c r="M61" s="189">
        <v>0</v>
      </c>
      <c r="N61" s="190"/>
    </row>
    <row r="62" spans="1:14" ht="12.75" hidden="1">
      <c r="A62" s="238"/>
      <c r="B62" s="238"/>
      <c r="C62" s="238"/>
      <c r="D62" s="238"/>
      <c r="E62" s="241"/>
      <c r="F62" s="244"/>
      <c r="G62" s="238"/>
      <c r="H62" s="247"/>
      <c r="I62" s="188" t="s">
        <v>343</v>
      </c>
      <c r="J62" s="190">
        <v>0</v>
      </c>
      <c r="K62" s="190">
        <v>0</v>
      </c>
      <c r="L62" s="190">
        <v>0</v>
      </c>
      <c r="M62" s="190">
        <v>0</v>
      </c>
      <c r="N62" s="190"/>
    </row>
    <row r="63" spans="1:14" ht="24" hidden="1">
      <c r="A63" s="238"/>
      <c r="B63" s="238"/>
      <c r="C63" s="238"/>
      <c r="D63" s="238"/>
      <c r="E63" s="241"/>
      <c r="F63" s="244"/>
      <c r="G63" s="238"/>
      <c r="H63" s="247"/>
      <c r="I63" s="191" t="s">
        <v>344</v>
      </c>
      <c r="J63" s="190">
        <v>0</v>
      </c>
      <c r="K63" s="190">
        <v>0</v>
      </c>
      <c r="L63" s="190">
        <v>0</v>
      </c>
      <c r="M63" s="190">
        <v>0</v>
      </c>
      <c r="N63" s="190"/>
    </row>
    <row r="64" spans="1:14" ht="12.75" hidden="1">
      <c r="A64" s="239"/>
      <c r="B64" s="239"/>
      <c r="C64" s="239"/>
      <c r="D64" s="239"/>
      <c r="E64" s="242"/>
      <c r="F64" s="245"/>
      <c r="G64" s="239"/>
      <c r="H64" s="248"/>
      <c r="I64" s="188" t="s">
        <v>345</v>
      </c>
      <c r="J64" s="190">
        <v>0</v>
      </c>
      <c r="K64" s="190">
        <v>0</v>
      </c>
      <c r="L64" s="190">
        <v>0</v>
      </c>
      <c r="M64" s="190">
        <v>0</v>
      </c>
      <c r="N64" s="190"/>
    </row>
    <row r="65" spans="1:14" ht="18.75" customHeight="1">
      <c r="A65" s="237">
        <v>6</v>
      </c>
      <c r="B65" s="237">
        <v>750</v>
      </c>
      <c r="C65" s="237">
        <v>75023</v>
      </c>
      <c r="D65" s="237">
        <v>6060</v>
      </c>
      <c r="E65" s="240" t="s">
        <v>440</v>
      </c>
      <c r="F65" s="243" t="s">
        <v>394</v>
      </c>
      <c r="G65" s="237">
        <v>2009</v>
      </c>
      <c r="H65" s="246">
        <v>20000</v>
      </c>
      <c r="I65" s="188" t="s">
        <v>353</v>
      </c>
      <c r="J65" s="189">
        <f>J66+J67+J68</f>
        <v>20000</v>
      </c>
      <c r="K65" s="189">
        <f>K66+K68</f>
        <v>0</v>
      </c>
      <c r="L65" s="189">
        <f>L66+L68</f>
        <v>0</v>
      </c>
      <c r="M65" s="189">
        <v>0</v>
      </c>
      <c r="N65" s="190"/>
    </row>
    <row r="66" spans="1:14" ht="12.75">
      <c r="A66" s="238"/>
      <c r="B66" s="238"/>
      <c r="C66" s="238"/>
      <c r="D66" s="238"/>
      <c r="E66" s="241"/>
      <c r="F66" s="244"/>
      <c r="G66" s="238"/>
      <c r="H66" s="247"/>
      <c r="I66" s="188" t="s">
        <v>343</v>
      </c>
      <c r="J66" s="195">
        <v>20000</v>
      </c>
      <c r="K66" s="190">
        <v>0</v>
      </c>
      <c r="L66" s="190">
        <v>0</v>
      </c>
      <c r="M66" s="190">
        <v>0</v>
      </c>
      <c r="N66" s="190"/>
    </row>
    <row r="67" spans="1:14" ht="24">
      <c r="A67" s="238"/>
      <c r="B67" s="238"/>
      <c r="C67" s="238"/>
      <c r="D67" s="238"/>
      <c r="E67" s="241"/>
      <c r="F67" s="244"/>
      <c r="G67" s="238"/>
      <c r="H67" s="247"/>
      <c r="I67" s="191" t="s">
        <v>344</v>
      </c>
      <c r="J67" s="190">
        <v>0</v>
      </c>
      <c r="K67" s="190">
        <v>0</v>
      </c>
      <c r="L67" s="190">
        <v>0</v>
      </c>
      <c r="M67" s="190">
        <v>0</v>
      </c>
      <c r="N67" s="190"/>
    </row>
    <row r="68" spans="1:14" ht="15" customHeight="1">
      <c r="A68" s="239"/>
      <c r="B68" s="239"/>
      <c r="C68" s="239"/>
      <c r="D68" s="239"/>
      <c r="E68" s="242"/>
      <c r="F68" s="245"/>
      <c r="G68" s="239"/>
      <c r="H68" s="248"/>
      <c r="I68" s="188" t="s">
        <v>345</v>
      </c>
      <c r="J68" s="190">
        <v>0</v>
      </c>
      <c r="K68" s="190">
        <v>0</v>
      </c>
      <c r="L68" s="190">
        <v>0</v>
      </c>
      <c r="M68" s="190">
        <v>0</v>
      </c>
      <c r="N68" s="190"/>
    </row>
    <row r="69" spans="1:14" s="196" customFormat="1" ht="14.25" customHeight="1">
      <c r="A69" s="237">
        <v>7</v>
      </c>
      <c r="B69" s="237">
        <v>754</v>
      </c>
      <c r="C69" s="237">
        <v>75405</v>
      </c>
      <c r="D69" s="237">
        <v>6620</v>
      </c>
      <c r="E69" s="240" t="s">
        <v>341</v>
      </c>
      <c r="F69" s="243" t="s">
        <v>239</v>
      </c>
      <c r="G69" s="237" t="s">
        <v>441</v>
      </c>
      <c r="H69" s="246">
        <v>9400</v>
      </c>
      <c r="I69" s="188" t="s">
        <v>353</v>
      </c>
      <c r="J69" s="189">
        <v>4700</v>
      </c>
      <c r="K69" s="189">
        <v>4700</v>
      </c>
      <c r="L69" s="189">
        <v>0</v>
      </c>
      <c r="M69" s="189">
        <v>0</v>
      </c>
      <c r="N69" s="190"/>
    </row>
    <row r="70" spans="1:14" ht="14.25" customHeight="1">
      <c r="A70" s="238"/>
      <c r="B70" s="238"/>
      <c r="C70" s="238"/>
      <c r="D70" s="238"/>
      <c r="E70" s="241"/>
      <c r="F70" s="244"/>
      <c r="G70" s="238"/>
      <c r="H70" s="247"/>
      <c r="I70" s="188" t="s">
        <v>343</v>
      </c>
      <c r="J70" s="190">
        <v>4700</v>
      </c>
      <c r="K70" s="190">
        <v>4700</v>
      </c>
      <c r="L70" s="190">
        <v>0</v>
      </c>
      <c r="M70" s="190">
        <v>0</v>
      </c>
      <c r="N70" s="190"/>
    </row>
    <row r="71" spans="1:14" ht="25.5" customHeight="1">
      <c r="A71" s="238"/>
      <c r="B71" s="238"/>
      <c r="C71" s="238"/>
      <c r="D71" s="238"/>
      <c r="E71" s="241"/>
      <c r="F71" s="244"/>
      <c r="G71" s="238"/>
      <c r="H71" s="247"/>
      <c r="I71" s="191" t="s">
        <v>344</v>
      </c>
      <c r="J71" s="190">
        <v>0</v>
      </c>
      <c r="K71" s="190">
        <v>0</v>
      </c>
      <c r="L71" s="190">
        <v>0</v>
      </c>
      <c r="M71" s="190">
        <v>0</v>
      </c>
      <c r="N71" s="190"/>
    </row>
    <row r="72" spans="1:14" ht="16.5" customHeight="1">
      <c r="A72" s="239"/>
      <c r="B72" s="239"/>
      <c r="C72" s="239"/>
      <c r="D72" s="239"/>
      <c r="E72" s="242"/>
      <c r="F72" s="245"/>
      <c r="G72" s="239"/>
      <c r="H72" s="248"/>
      <c r="I72" s="188" t="s">
        <v>345</v>
      </c>
      <c r="J72" s="190">
        <v>0</v>
      </c>
      <c r="K72" s="190">
        <v>0</v>
      </c>
      <c r="L72" s="190">
        <v>0</v>
      </c>
      <c r="M72" s="190">
        <v>0</v>
      </c>
      <c r="N72" s="190"/>
    </row>
    <row r="73" spans="1:14" ht="30" customHeight="1" hidden="1">
      <c r="A73" s="237">
        <v>4</v>
      </c>
      <c r="B73" s="237">
        <v>754</v>
      </c>
      <c r="C73" s="237">
        <v>75412</v>
      </c>
      <c r="D73" s="237">
        <v>6050</v>
      </c>
      <c r="E73" s="240" t="s">
        <v>348</v>
      </c>
      <c r="F73" s="243" t="s">
        <v>403</v>
      </c>
      <c r="G73" s="237">
        <v>2008</v>
      </c>
      <c r="H73" s="246">
        <v>40000</v>
      </c>
      <c r="I73" s="188" t="s">
        <v>342</v>
      </c>
      <c r="J73" s="189">
        <v>40000</v>
      </c>
      <c r="K73" s="190">
        <f>K74+K75+K76</f>
        <v>0</v>
      </c>
      <c r="L73" s="190">
        <f>L74+L75+L76</f>
        <v>0</v>
      </c>
      <c r="M73" s="190">
        <v>0</v>
      </c>
      <c r="N73" s="190"/>
    </row>
    <row r="74" spans="1:14" ht="30" customHeight="1" hidden="1">
      <c r="A74" s="238"/>
      <c r="B74" s="238"/>
      <c r="C74" s="238"/>
      <c r="D74" s="238"/>
      <c r="E74" s="241"/>
      <c r="F74" s="244"/>
      <c r="G74" s="238"/>
      <c r="H74" s="247"/>
      <c r="I74" s="188" t="s">
        <v>343</v>
      </c>
      <c r="J74" s="197"/>
      <c r="K74" s="190">
        <v>0</v>
      </c>
      <c r="L74" s="190">
        <v>0</v>
      </c>
      <c r="M74" s="190">
        <v>0</v>
      </c>
      <c r="N74" s="190"/>
    </row>
    <row r="75" spans="1:14" ht="18.75" customHeight="1" hidden="1">
      <c r="A75" s="238"/>
      <c r="B75" s="238"/>
      <c r="C75" s="238"/>
      <c r="D75" s="238"/>
      <c r="E75" s="241"/>
      <c r="F75" s="244"/>
      <c r="G75" s="238"/>
      <c r="H75" s="247"/>
      <c r="I75" s="191" t="s">
        <v>344</v>
      </c>
      <c r="J75" s="190">
        <v>40000</v>
      </c>
      <c r="K75" s="190">
        <v>0</v>
      </c>
      <c r="L75" s="190">
        <v>0</v>
      </c>
      <c r="M75" s="190">
        <v>0</v>
      </c>
      <c r="N75" s="190"/>
    </row>
    <row r="76" spans="1:14" ht="30" customHeight="1" hidden="1">
      <c r="A76" s="239"/>
      <c r="B76" s="239"/>
      <c r="C76" s="239"/>
      <c r="D76" s="239"/>
      <c r="E76" s="242"/>
      <c r="F76" s="245"/>
      <c r="G76" s="239"/>
      <c r="H76" s="248"/>
      <c r="I76" s="188" t="s">
        <v>345</v>
      </c>
      <c r="J76" s="190">
        <v>0</v>
      </c>
      <c r="K76" s="190">
        <v>0</v>
      </c>
      <c r="L76" s="190">
        <v>0</v>
      </c>
      <c r="M76" s="190">
        <v>0</v>
      </c>
      <c r="N76" s="190"/>
    </row>
    <row r="77" spans="1:14" s="196" customFormat="1" ht="12.75" customHeight="1">
      <c r="A77" s="237">
        <v>8</v>
      </c>
      <c r="B77" s="237">
        <v>754</v>
      </c>
      <c r="C77" s="237">
        <v>75412</v>
      </c>
      <c r="D77" s="237">
        <v>6050</v>
      </c>
      <c r="E77" s="240" t="s">
        <v>348</v>
      </c>
      <c r="F77" s="243" t="s">
        <v>404</v>
      </c>
      <c r="G77" s="237">
        <v>2009</v>
      </c>
      <c r="H77" s="246">
        <v>50000</v>
      </c>
      <c r="I77" s="188" t="s">
        <v>342</v>
      </c>
      <c r="J77" s="189">
        <f>J79</f>
        <v>50000</v>
      </c>
      <c r="K77" s="190">
        <f>K78+K79+K80</f>
        <v>0</v>
      </c>
      <c r="L77" s="190">
        <f>L78+L79+L80</f>
        <v>0</v>
      </c>
      <c r="M77" s="190">
        <v>0</v>
      </c>
      <c r="N77" s="190"/>
    </row>
    <row r="78" spans="1:14" ht="12.75">
      <c r="A78" s="238"/>
      <c r="B78" s="238"/>
      <c r="C78" s="238"/>
      <c r="D78" s="238"/>
      <c r="E78" s="241"/>
      <c r="F78" s="244"/>
      <c r="G78" s="238"/>
      <c r="H78" s="247"/>
      <c r="I78" s="188" t="s">
        <v>343</v>
      </c>
      <c r="J78" s="194">
        <v>0</v>
      </c>
      <c r="K78" s="190">
        <v>0</v>
      </c>
      <c r="L78" s="190">
        <v>0</v>
      </c>
      <c r="M78" s="190">
        <v>0</v>
      </c>
      <c r="N78" s="190"/>
    </row>
    <row r="79" spans="1:14" ht="24">
      <c r="A79" s="238"/>
      <c r="B79" s="238"/>
      <c r="C79" s="238"/>
      <c r="D79" s="238"/>
      <c r="E79" s="241"/>
      <c r="F79" s="244"/>
      <c r="G79" s="238"/>
      <c r="H79" s="247"/>
      <c r="I79" s="191" t="s">
        <v>344</v>
      </c>
      <c r="J79" s="190">
        <v>50000</v>
      </c>
      <c r="K79" s="190">
        <v>0</v>
      </c>
      <c r="L79" s="190">
        <v>0</v>
      </c>
      <c r="M79" s="190">
        <v>0</v>
      </c>
      <c r="N79" s="190"/>
    </row>
    <row r="80" spans="1:14" ht="12.75">
      <c r="A80" s="239"/>
      <c r="B80" s="239"/>
      <c r="C80" s="239"/>
      <c r="D80" s="239"/>
      <c r="E80" s="242"/>
      <c r="F80" s="245"/>
      <c r="G80" s="239"/>
      <c r="H80" s="248"/>
      <c r="I80" s="188" t="s">
        <v>345</v>
      </c>
      <c r="J80" s="190">
        <v>0</v>
      </c>
      <c r="K80" s="190">
        <v>0</v>
      </c>
      <c r="L80" s="190">
        <v>0</v>
      </c>
      <c r="M80" s="190">
        <v>0</v>
      </c>
      <c r="N80" s="190"/>
    </row>
    <row r="81" spans="1:14" ht="12.75" hidden="1">
      <c r="A81" s="237">
        <v>10</v>
      </c>
      <c r="B81" s="237">
        <v>754</v>
      </c>
      <c r="C81" s="237">
        <v>75412</v>
      </c>
      <c r="D81" s="237">
        <v>6060</v>
      </c>
      <c r="E81" s="240" t="s">
        <v>349</v>
      </c>
      <c r="F81" s="243" t="s">
        <v>405</v>
      </c>
      <c r="G81" s="237" t="s">
        <v>308</v>
      </c>
      <c r="H81" s="246">
        <v>0</v>
      </c>
      <c r="I81" s="188" t="s">
        <v>342</v>
      </c>
      <c r="J81" s="189">
        <v>0</v>
      </c>
      <c r="K81" s="190">
        <f>K82+K83+K84</f>
        <v>0</v>
      </c>
      <c r="L81" s="190">
        <f>L82+L83+L84</f>
        <v>0</v>
      </c>
      <c r="M81" s="190">
        <v>0</v>
      </c>
      <c r="N81" s="190"/>
    </row>
    <row r="82" spans="1:14" ht="12.75" hidden="1">
      <c r="A82" s="238"/>
      <c r="B82" s="238"/>
      <c r="C82" s="238"/>
      <c r="D82" s="238"/>
      <c r="E82" s="241"/>
      <c r="F82" s="244"/>
      <c r="G82" s="238"/>
      <c r="H82" s="247"/>
      <c r="I82" s="188" t="s">
        <v>343</v>
      </c>
      <c r="J82" s="194">
        <v>0</v>
      </c>
      <c r="K82" s="190">
        <v>0</v>
      </c>
      <c r="L82" s="190">
        <v>0</v>
      </c>
      <c r="M82" s="190">
        <v>0</v>
      </c>
      <c r="N82" s="190"/>
    </row>
    <row r="83" spans="1:14" ht="24" hidden="1">
      <c r="A83" s="238"/>
      <c r="B83" s="238"/>
      <c r="C83" s="238"/>
      <c r="D83" s="238"/>
      <c r="E83" s="241"/>
      <c r="F83" s="244"/>
      <c r="G83" s="238"/>
      <c r="H83" s="247"/>
      <c r="I83" s="191" t="s">
        <v>344</v>
      </c>
      <c r="J83" s="190">
        <v>0</v>
      </c>
      <c r="K83" s="190">
        <v>0</v>
      </c>
      <c r="L83" s="190">
        <v>0</v>
      </c>
      <c r="M83" s="190">
        <v>0</v>
      </c>
      <c r="N83" s="190"/>
    </row>
    <row r="84" spans="1:14" ht="12.75" hidden="1">
      <c r="A84" s="239"/>
      <c r="B84" s="239"/>
      <c r="C84" s="239"/>
      <c r="D84" s="239"/>
      <c r="E84" s="242"/>
      <c r="F84" s="245"/>
      <c r="G84" s="239"/>
      <c r="H84" s="248"/>
      <c r="I84" s="188" t="s">
        <v>345</v>
      </c>
      <c r="J84" s="190">
        <v>0</v>
      </c>
      <c r="K84" s="190">
        <v>0</v>
      </c>
      <c r="L84" s="190">
        <v>0</v>
      </c>
      <c r="M84" s="190">
        <v>0</v>
      </c>
      <c r="N84" s="190"/>
    </row>
    <row r="85" spans="1:14" ht="12.75" customHeight="1" hidden="1">
      <c r="A85" s="237">
        <v>10</v>
      </c>
      <c r="B85" s="237">
        <v>801</v>
      </c>
      <c r="C85" s="237">
        <v>80101</v>
      </c>
      <c r="D85" s="237">
        <v>6050</v>
      </c>
      <c r="E85" s="240" t="s">
        <v>406</v>
      </c>
      <c r="F85" s="243" t="s">
        <v>407</v>
      </c>
      <c r="G85" s="237" t="s">
        <v>408</v>
      </c>
      <c r="H85" s="246">
        <v>0</v>
      </c>
      <c r="I85" s="188" t="s">
        <v>342</v>
      </c>
      <c r="J85" s="189">
        <v>0</v>
      </c>
      <c r="K85" s="189">
        <f>K86+K87+K88</f>
        <v>0</v>
      </c>
      <c r="L85" s="190">
        <f>L86+L87+L88</f>
        <v>0</v>
      </c>
      <c r="M85" s="190">
        <v>0</v>
      </c>
      <c r="N85" s="190"/>
    </row>
    <row r="86" spans="1:14" ht="12.75" hidden="1">
      <c r="A86" s="238"/>
      <c r="B86" s="238"/>
      <c r="C86" s="238"/>
      <c r="D86" s="238"/>
      <c r="E86" s="241"/>
      <c r="F86" s="244"/>
      <c r="G86" s="238"/>
      <c r="H86" s="247"/>
      <c r="I86" s="188" t="s">
        <v>343</v>
      </c>
      <c r="J86" s="190">
        <v>0</v>
      </c>
      <c r="K86" s="190">
        <v>0</v>
      </c>
      <c r="L86" s="190">
        <v>0</v>
      </c>
      <c r="M86" s="190">
        <v>0</v>
      </c>
      <c r="N86" s="190"/>
    </row>
    <row r="87" spans="1:14" ht="24" hidden="1">
      <c r="A87" s="238"/>
      <c r="B87" s="238"/>
      <c r="C87" s="238"/>
      <c r="D87" s="238"/>
      <c r="E87" s="241"/>
      <c r="F87" s="244"/>
      <c r="G87" s="238"/>
      <c r="H87" s="247"/>
      <c r="I87" s="191" t="s">
        <v>344</v>
      </c>
      <c r="J87" s="190">
        <v>0</v>
      </c>
      <c r="K87" s="190">
        <v>0</v>
      </c>
      <c r="L87" s="190">
        <v>0</v>
      </c>
      <c r="M87" s="190">
        <v>0</v>
      </c>
      <c r="N87" s="190"/>
    </row>
    <row r="88" spans="1:14" ht="12.75" hidden="1">
      <c r="A88" s="239"/>
      <c r="B88" s="239"/>
      <c r="C88" s="239"/>
      <c r="D88" s="239"/>
      <c r="E88" s="242"/>
      <c r="F88" s="245"/>
      <c r="G88" s="239"/>
      <c r="H88" s="248"/>
      <c r="I88" s="188" t="s">
        <v>409</v>
      </c>
      <c r="J88" s="190">
        <v>0</v>
      </c>
      <c r="K88" s="190">
        <v>0</v>
      </c>
      <c r="L88" s="190">
        <v>0</v>
      </c>
      <c r="M88" s="190">
        <v>0</v>
      </c>
      <c r="N88" s="190"/>
    </row>
    <row r="89" spans="1:14" ht="12.75" customHeight="1">
      <c r="A89" s="237">
        <v>9</v>
      </c>
      <c r="B89" s="237">
        <v>801</v>
      </c>
      <c r="C89" s="237">
        <v>80101</v>
      </c>
      <c r="D89" s="237">
        <v>6050</v>
      </c>
      <c r="E89" s="240" t="s">
        <v>443</v>
      </c>
      <c r="F89" s="243" t="s">
        <v>445</v>
      </c>
      <c r="G89" s="237">
        <v>2009</v>
      </c>
      <c r="H89" s="246">
        <v>70000</v>
      </c>
      <c r="I89" s="188" t="s">
        <v>342</v>
      </c>
      <c r="J89" s="189">
        <f>J91</f>
        <v>70000</v>
      </c>
      <c r="K89" s="190">
        <f>K90+K91+K92</f>
        <v>0</v>
      </c>
      <c r="L89" s="190">
        <f>L90+L91+L92</f>
        <v>0</v>
      </c>
      <c r="M89" s="190">
        <v>0</v>
      </c>
      <c r="N89" s="198"/>
    </row>
    <row r="90" spans="1:14" ht="12.75">
      <c r="A90" s="238"/>
      <c r="B90" s="238"/>
      <c r="C90" s="238"/>
      <c r="D90" s="238"/>
      <c r="E90" s="241"/>
      <c r="F90" s="244"/>
      <c r="G90" s="238"/>
      <c r="H90" s="247"/>
      <c r="I90" s="188" t="s">
        <v>343</v>
      </c>
      <c r="J90" s="190">
        <v>0</v>
      </c>
      <c r="K90" s="190">
        <v>0</v>
      </c>
      <c r="L90" s="190">
        <v>0</v>
      </c>
      <c r="M90" s="190">
        <v>0</v>
      </c>
      <c r="N90" s="198"/>
    </row>
    <row r="91" spans="1:14" ht="24">
      <c r="A91" s="238"/>
      <c r="B91" s="238"/>
      <c r="C91" s="238"/>
      <c r="D91" s="238"/>
      <c r="E91" s="241"/>
      <c r="F91" s="244"/>
      <c r="G91" s="238"/>
      <c r="H91" s="247"/>
      <c r="I91" s="191" t="s">
        <v>344</v>
      </c>
      <c r="J91" s="190">
        <v>70000</v>
      </c>
      <c r="K91" s="190">
        <v>0</v>
      </c>
      <c r="L91" s="190">
        <v>0</v>
      </c>
      <c r="M91" s="190">
        <v>0</v>
      </c>
      <c r="N91" s="198"/>
    </row>
    <row r="92" spans="1:14" ht="14.25" customHeight="1">
      <c r="A92" s="239"/>
      <c r="B92" s="239"/>
      <c r="C92" s="239"/>
      <c r="D92" s="239"/>
      <c r="E92" s="242"/>
      <c r="F92" s="245"/>
      <c r="G92" s="239"/>
      <c r="H92" s="248"/>
      <c r="I92" s="188" t="s">
        <v>345</v>
      </c>
      <c r="J92" s="190">
        <v>0</v>
      </c>
      <c r="K92" s="190">
        <v>0</v>
      </c>
      <c r="L92" s="190">
        <v>0</v>
      </c>
      <c r="M92" s="190">
        <v>0</v>
      </c>
      <c r="N92" s="198"/>
    </row>
    <row r="93" spans="1:14" ht="14.25" customHeight="1">
      <c r="A93" s="237">
        <v>10</v>
      </c>
      <c r="B93" s="237">
        <v>801</v>
      </c>
      <c r="C93" s="237">
        <v>80101</v>
      </c>
      <c r="D93" s="237">
        <v>6050</v>
      </c>
      <c r="E93" s="240" t="s">
        <v>460</v>
      </c>
      <c r="F93" s="243" t="s">
        <v>445</v>
      </c>
      <c r="G93" s="237">
        <v>2009</v>
      </c>
      <c r="H93" s="246">
        <v>13000</v>
      </c>
      <c r="I93" s="188" t="s">
        <v>342</v>
      </c>
      <c r="J93" s="190">
        <f>J95</f>
        <v>13000</v>
      </c>
      <c r="K93" s="190">
        <f>K94+K95+K96</f>
        <v>0</v>
      </c>
      <c r="L93" s="190">
        <f>L94+L95+L96</f>
        <v>0</v>
      </c>
      <c r="M93" s="190">
        <v>0</v>
      </c>
      <c r="N93" s="198"/>
    </row>
    <row r="94" spans="1:14" ht="14.25" customHeight="1">
      <c r="A94" s="238"/>
      <c r="B94" s="238"/>
      <c r="C94" s="238"/>
      <c r="D94" s="238"/>
      <c r="E94" s="241"/>
      <c r="F94" s="244"/>
      <c r="G94" s="238"/>
      <c r="H94" s="247"/>
      <c r="I94" s="188" t="s">
        <v>343</v>
      </c>
      <c r="J94" s="190">
        <v>0</v>
      </c>
      <c r="K94" s="190">
        <v>0</v>
      </c>
      <c r="L94" s="190">
        <v>0</v>
      </c>
      <c r="M94" s="190">
        <v>0</v>
      </c>
      <c r="N94" s="198"/>
    </row>
    <row r="95" spans="1:14" ht="27" customHeight="1">
      <c r="A95" s="238"/>
      <c r="B95" s="238"/>
      <c r="C95" s="238"/>
      <c r="D95" s="238"/>
      <c r="E95" s="241"/>
      <c r="F95" s="244"/>
      <c r="G95" s="238"/>
      <c r="H95" s="247"/>
      <c r="I95" s="191" t="s">
        <v>344</v>
      </c>
      <c r="J95" s="190">
        <v>13000</v>
      </c>
      <c r="K95" s="190">
        <v>0</v>
      </c>
      <c r="L95" s="190">
        <v>0</v>
      </c>
      <c r="M95" s="190">
        <v>0</v>
      </c>
      <c r="N95" s="198"/>
    </row>
    <row r="96" spans="1:14" ht="14.25" customHeight="1">
      <c r="A96" s="239"/>
      <c r="B96" s="239"/>
      <c r="C96" s="239"/>
      <c r="D96" s="239"/>
      <c r="E96" s="242"/>
      <c r="F96" s="245"/>
      <c r="G96" s="239"/>
      <c r="H96" s="248"/>
      <c r="I96" s="188" t="s">
        <v>345</v>
      </c>
      <c r="J96" s="190">
        <v>0</v>
      </c>
      <c r="K96" s="190">
        <v>0</v>
      </c>
      <c r="L96" s="190">
        <v>0</v>
      </c>
      <c r="M96" s="190">
        <v>0</v>
      </c>
      <c r="N96" s="198"/>
    </row>
    <row r="97" spans="1:14" ht="14.25" customHeight="1">
      <c r="A97" s="237">
        <v>11</v>
      </c>
      <c r="B97" s="237">
        <v>801</v>
      </c>
      <c r="C97" s="237">
        <v>80101</v>
      </c>
      <c r="D97" s="237">
        <v>6050</v>
      </c>
      <c r="E97" s="240" t="s">
        <v>461</v>
      </c>
      <c r="F97" s="243" t="s">
        <v>445</v>
      </c>
      <c r="G97" s="237">
        <v>2009</v>
      </c>
      <c r="H97" s="246">
        <v>35000</v>
      </c>
      <c r="I97" s="188" t="s">
        <v>342</v>
      </c>
      <c r="J97" s="190">
        <f>J99</f>
        <v>35000</v>
      </c>
      <c r="K97" s="190">
        <f>K98+K99+K100</f>
        <v>0</v>
      </c>
      <c r="L97" s="190">
        <f>L98+L99+L100</f>
        <v>0</v>
      </c>
      <c r="M97" s="190">
        <v>0</v>
      </c>
      <c r="N97" s="198"/>
    </row>
    <row r="98" spans="1:14" ht="10.5" customHeight="1">
      <c r="A98" s="238"/>
      <c r="B98" s="238"/>
      <c r="C98" s="238"/>
      <c r="D98" s="238"/>
      <c r="E98" s="241"/>
      <c r="F98" s="244"/>
      <c r="G98" s="238"/>
      <c r="H98" s="247"/>
      <c r="I98" s="188" t="s">
        <v>343</v>
      </c>
      <c r="J98" s="190">
        <v>0</v>
      </c>
      <c r="K98" s="190">
        <v>0</v>
      </c>
      <c r="L98" s="190">
        <v>0</v>
      </c>
      <c r="M98" s="190">
        <v>0</v>
      </c>
      <c r="N98" s="198"/>
    </row>
    <row r="99" spans="1:14" ht="27" customHeight="1">
      <c r="A99" s="238"/>
      <c r="B99" s="238"/>
      <c r="C99" s="238"/>
      <c r="D99" s="238"/>
      <c r="E99" s="241"/>
      <c r="F99" s="244"/>
      <c r="G99" s="238"/>
      <c r="H99" s="247"/>
      <c r="I99" s="191" t="s">
        <v>344</v>
      </c>
      <c r="J99" s="190">
        <v>35000</v>
      </c>
      <c r="K99" s="190">
        <v>0</v>
      </c>
      <c r="L99" s="190">
        <v>0</v>
      </c>
      <c r="M99" s="190">
        <v>0</v>
      </c>
      <c r="N99" s="198"/>
    </row>
    <row r="100" spans="1:14" ht="14.25" customHeight="1">
      <c r="A100" s="239"/>
      <c r="B100" s="239"/>
      <c r="C100" s="239"/>
      <c r="D100" s="239"/>
      <c r="E100" s="242"/>
      <c r="F100" s="245"/>
      <c r="G100" s="239"/>
      <c r="H100" s="248"/>
      <c r="I100" s="188" t="s">
        <v>345</v>
      </c>
      <c r="J100" s="190"/>
      <c r="K100" s="190">
        <v>0</v>
      </c>
      <c r="L100" s="190">
        <v>0</v>
      </c>
      <c r="M100" s="190">
        <v>0</v>
      </c>
      <c r="N100" s="198"/>
    </row>
    <row r="101" spans="1:14" ht="14.25" customHeight="1">
      <c r="A101" s="237">
        <v>12</v>
      </c>
      <c r="B101" s="237">
        <v>801</v>
      </c>
      <c r="C101" s="237">
        <v>80101</v>
      </c>
      <c r="D101" s="237">
        <v>6060</v>
      </c>
      <c r="E101" s="240" t="s">
        <v>444</v>
      </c>
      <c r="F101" s="243" t="s">
        <v>445</v>
      </c>
      <c r="G101" s="237">
        <v>2009</v>
      </c>
      <c r="H101" s="246">
        <v>8000</v>
      </c>
      <c r="I101" s="188" t="s">
        <v>342</v>
      </c>
      <c r="J101" s="189">
        <f>J103</f>
        <v>8000</v>
      </c>
      <c r="K101" s="189">
        <f>K103</f>
        <v>0</v>
      </c>
      <c r="L101" s="189">
        <f>L103</f>
        <v>0</v>
      </c>
      <c r="M101" s="189">
        <f>M103</f>
        <v>0</v>
      </c>
      <c r="N101" s="198"/>
    </row>
    <row r="102" spans="1:14" ht="14.25" customHeight="1">
      <c r="A102" s="238"/>
      <c r="B102" s="238"/>
      <c r="C102" s="238"/>
      <c r="D102" s="238"/>
      <c r="E102" s="241"/>
      <c r="F102" s="244"/>
      <c r="G102" s="238"/>
      <c r="H102" s="247"/>
      <c r="I102" s="188" t="s">
        <v>343</v>
      </c>
      <c r="J102" s="190">
        <v>0</v>
      </c>
      <c r="K102" s="190">
        <v>0</v>
      </c>
      <c r="L102" s="190">
        <v>0</v>
      </c>
      <c r="M102" s="190">
        <v>0</v>
      </c>
      <c r="N102" s="198"/>
    </row>
    <row r="103" spans="1:14" ht="24.75" customHeight="1">
      <c r="A103" s="238"/>
      <c r="B103" s="238"/>
      <c r="C103" s="238"/>
      <c r="D103" s="238"/>
      <c r="E103" s="241"/>
      <c r="F103" s="244"/>
      <c r="G103" s="238"/>
      <c r="H103" s="247"/>
      <c r="I103" s="191" t="s">
        <v>344</v>
      </c>
      <c r="J103" s="190">
        <v>8000</v>
      </c>
      <c r="K103" s="190">
        <v>0</v>
      </c>
      <c r="L103" s="190">
        <v>0</v>
      </c>
      <c r="M103" s="190">
        <v>0</v>
      </c>
      <c r="N103" s="198"/>
    </row>
    <row r="104" spans="1:14" ht="18.75" customHeight="1">
      <c r="A104" s="239"/>
      <c r="B104" s="239"/>
      <c r="C104" s="239"/>
      <c r="D104" s="239"/>
      <c r="E104" s="242"/>
      <c r="F104" s="245"/>
      <c r="G104" s="239"/>
      <c r="H104" s="248"/>
      <c r="I104" s="188" t="s">
        <v>345</v>
      </c>
      <c r="J104" s="190">
        <v>0</v>
      </c>
      <c r="K104" s="190">
        <v>0</v>
      </c>
      <c r="L104" s="190">
        <v>0</v>
      </c>
      <c r="M104" s="190">
        <v>0</v>
      </c>
      <c r="N104" s="198"/>
    </row>
    <row r="105" spans="1:14" ht="14.25" customHeight="1" hidden="1">
      <c r="A105" s="237">
        <v>13</v>
      </c>
      <c r="B105" s="237">
        <v>801</v>
      </c>
      <c r="C105" s="237">
        <v>80101</v>
      </c>
      <c r="D105" s="237">
        <v>6050</v>
      </c>
      <c r="E105" s="240" t="s">
        <v>410</v>
      </c>
      <c r="F105" s="243" t="s">
        <v>351</v>
      </c>
      <c r="G105" s="237" t="s">
        <v>308</v>
      </c>
      <c r="H105" s="246">
        <v>0</v>
      </c>
      <c r="I105" s="188" t="s">
        <v>342</v>
      </c>
      <c r="J105" s="199">
        <f>J107</f>
        <v>0</v>
      </c>
      <c r="K105" s="199">
        <f>K107</f>
        <v>0</v>
      </c>
      <c r="L105" s="199">
        <f>L107</f>
        <v>0</v>
      </c>
      <c r="M105" s="199">
        <f>M107</f>
        <v>0</v>
      </c>
      <c r="N105" s="198"/>
    </row>
    <row r="106" spans="1:14" ht="12" customHeight="1" hidden="1">
      <c r="A106" s="238"/>
      <c r="B106" s="238"/>
      <c r="C106" s="238"/>
      <c r="D106" s="238"/>
      <c r="E106" s="241"/>
      <c r="F106" s="244"/>
      <c r="G106" s="238"/>
      <c r="H106" s="247"/>
      <c r="I106" s="188" t="s">
        <v>343</v>
      </c>
      <c r="J106" s="190">
        <v>0</v>
      </c>
      <c r="K106" s="190">
        <v>0</v>
      </c>
      <c r="L106" s="190">
        <v>0</v>
      </c>
      <c r="M106" s="190">
        <v>0</v>
      </c>
      <c r="N106" s="198"/>
    </row>
    <row r="107" spans="1:14" ht="25.5" customHeight="1" hidden="1">
      <c r="A107" s="238"/>
      <c r="B107" s="238"/>
      <c r="C107" s="238"/>
      <c r="D107" s="238"/>
      <c r="E107" s="241"/>
      <c r="F107" s="244"/>
      <c r="G107" s="238"/>
      <c r="H107" s="247"/>
      <c r="I107" s="191" t="s">
        <v>344</v>
      </c>
      <c r="J107" s="190">
        <v>0</v>
      </c>
      <c r="K107" s="190">
        <v>0</v>
      </c>
      <c r="L107" s="190">
        <v>0</v>
      </c>
      <c r="M107" s="190">
        <v>0</v>
      </c>
      <c r="N107" s="198"/>
    </row>
    <row r="108" spans="1:14" ht="22.5" customHeight="1" hidden="1">
      <c r="A108" s="239"/>
      <c r="B108" s="239"/>
      <c r="C108" s="239"/>
      <c r="D108" s="239"/>
      <c r="E108" s="242"/>
      <c r="F108" s="245"/>
      <c r="G108" s="239"/>
      <c r="H108" s="248"/>
      <c r="I108" s="188" t="s">
        <v>345</v>
      </c>
      <c r="J108" s="190">
        <v>0</v>
      </c>
      <c r="K108" s="190">
        <v>0</v>
      </c>
      <c r="L108" s="190">
        <v>0</v>
      </c>
      <c r="M108" s="190">
        <v>0</v>
      </c>
      <c r="N108" s="198"/>
    </row>
    <row r="109" spans="1:14" ht="12.75" customHeight="1" hidden="1">
      <c r="A109" s="237">
        <v>14</v>
      </c>
      <c r="B109" s="237">
        <v>801</v>
      </c>
      <c r="C109" s="237">
        <v>80104</v>
      </c>
      <c r="D109" s="237">
        <v>6050</v>
      </c>
      <c r="E109" s="240" t="s">
        <v>411</v>
      </c>
      <c r="F109" s="243" t="s">
        <v>405</v>
      </c>
      <c r="G109" s="237" t="s">
        <v>308</v>
      </c>
      <c r="H109" s="246">
        <v>0</v>
      </c>
      <c r="I109" s="188" t="s">
        <v>342</v>
      </c>
      <c r="J109" s="189">
        <f>J111</f>
        <v>0</v>
      </c>
      <c r="K109" s="190">
        <f>K110+K111+K112</f>
        <v>0</v>
      </c>
      <c r="L109" s="190">
        <f>L110+L111+L112</f>
        <v>0</v>
      </c>
      <c r="M109" s="190">
        <v>0</v>
      </c>
      <c r="N109" s="198"/>
    </row>
    <row r="110" spans="1:14" ht="12.75" hidden="1">
      <c r="A110" s="238"/>
      <c r="B110" s="238"/>
      <c r="C110" s="238"/>
      <c r="D110" s="238"/>
      <c r="E110" s="241"/>
      <c r="F110" s="244"/>
      <c r="G110" s="238"/>
      <c r="H110" s="247"/>
      <c r="I110" s="188" t="s">
        <v>343</v>
      </c>
      <c r="J110" s="190">
        <v>0</v>
      </c>
      <c r="K110" s="190">
        <v>0</v>
      </c>
      <c r="L110" s="190">
        <v>0</v>
      </c>
      <c r="M110" s="190">
        <v>0</v>
      </c>
      <c r="N110" s="198"/>
    </row>
    <row r="111" spans="1:14" ht="24" hidden="1">
      <c r="A111" s="238"/>
      <c r="B111" s="238"/>
      <c r="C111" s="238"/>
      <c r="D111" s="238"/>
      <c r="E111" s="241"/>
      <c r="F111" s="244"/>
      <c r="G111" s="238"/>
      <c r="H111" s="247"/>
      <c r="I111" s="191" t="s">
        <v>344</v>
      </c>
      <c r="J111" s="190">
        <v>0</v>
      </c>
      <c r="K111" s="190">
        <v>0</v>
      </c>
      <c r="L111" s="190">
        <v>0</v>
      </c>
      <c r="M111" s="190">
        <v>0</v>
      </c>
      <c r="N111" s="198"/>
    </row>
    <row r="112" spans="1:14" ht="14.25" customHeight="1" hidden="1">
      <c r="A112" s="239"/>
      <c r="B112" s="239"/>
      <c r="C112" s="239"/>
      <c r="D112" s="239"/>
      <c r="E112" s="242"/>
      <c r="F112" s="245"/>
      <c r="G112" s="239"/>
      <c r="H112" s="248"/>
      <c r="I112" s="188" t="s">
        <v>345</v>
      </c>
      <c r="J112" s="190">
        <v>0</v>
      </c>
      <c r="K112" s="190">
        <v>0</v>
      </c>
      <c r="L112" s="190">
        <v>0</v>
      </c>
      <c r="M112" s="190">
        <v>0</v>
      </c>
      <c r="N112" s="198"/>
    </row>
    <row r="113" spans="1:14" ht="14.25" customHeight="1">
      <c r="A113" s="237">
        <v>13</v>
      </c>
      <c r="B113" s="237">
        <v>801</v>
      </c>
      <c r="C113" s="237">
        <v>80104</v>
      </c>
      <c r="D113" s="237">
        <v>6050</v>
      </c>
      <c r="E113" s="240" t="s">
        <v>412</v>
      </c>
      <c r="F113" s="243" t="s">
        <v>405</v>
      </c>
      <c r="G113" s="237">
        <v>2009</v>
      </c>
      <c r="H113" s="246">
        <v>100000</v>
      </c>
      <c r="I113" s="188" t="s">
        <v>342</v>
      </c>
      <c r="J113" s="189">
        <f>J115</f>
        <v>100000</v>
      </c>
      <c r="K113" s="189">
        <f>K114</f>
        <v>0</v>
      </c>
      <c r="L113" s="189">
        <f>L114</f>
        <v>0</v>
      </c>
      <c r="M113" s="189">
        <f>M114</f>
        <v>0</v>
      </c>
      <c r="N113" s="198"/>
    </row>
    <row r="114" spans="1:14" ht="14.25" customHeight="1">
      <c r="A114" s="238"/>
      <c r="B114" s="238"/>
      <c r="C114" s="238"/>
      <c r="D114" s="238"/>
      <c r="E114" s="241"/>
      <c r="F114" s="244"/>
      <c r="G114" s="238"/>
      <c r="H114" s="247"/>
      <c r="I114" s="188" t="s">
        <v>343</v>
      </c>
      <c r="J114" s="190">
        <v>0</v>
      </c>
      <c r="K114" s="190">
        <v>0</v>
      </c>
      <c r="L114" s="190">
        <v>0</v>
      </c>
      <c r="M114" s="190">
        <v>0</v>
      </c>
      <c r="N114" s="198"/>
    </row>
    <row r="115" spans="1:14" ht="24.75" customHeight="1">
      <c r="A115" s="238"/>
      <c r="B115" s="238"/>
      <c r="C115" s="238"/>
      <c r="D115" s="238"/>
      <c r="E115" s="241"/>
      <c r="F115" s="244"/>
      <c r="G115" s="238"/>
      <c r="H115" s="247"/>
      <c r="I115" s="191" t="s">
        <v>344</v>
      </c>
      <c r="J115" s="190">
        <v>100000</v>
      </c>
      <c r="K115" s="190">
        <v>0</v>
      </c>
      <c r="L115" s="190">
        <v>0</v>
      </c>
      <c r="M115" s="190">
        <v>0</v>
      </c>
      <c r="N115" s="198"/>
    </row>
    <row r="116" spans="1:14" ht="14.25" customHeight="1">
      <c r="A116" s="239"/>
      <c r="B116" s="239"/>
      <c r="C116" s="239"/>
      <c r="D116" s="239"/>
      <c r="E116" s="242"/>
      <c r="F116" s="245"/>
      <c r="G116" s="239"/>
      <c r="H116" s="248"/>
      <c r="I116" s="188" t="s">
        <v>345</v>
      </c>
      <c r="J116" s="190">
        <v>0</v>
      </c>
      <c r="K116" s="190">
        <v>0</v>
      </c>
      <c r="L116" s="190">
        <v>0</v>
      </c>
      <c r="M116" s="190">
        <v>0</v>
      </c>
      <c r="N116" s="198"/>
    </row>
    <row r="117" spans="1:14" s="196" customFormat="1" ht="12.75" customHeight="1" hidden="1">
      <c r="A117" s="237">
        <v>16</v>
      </c>
      <c r="B117" s="237">
        <v>801</v>
      </c>
      <c r="C117" s="237">
        <v>80110</v>
      </c>
      <c r="D117" s="237">
        <v>6060</v>
      </c>
      <c r="E117" s="240" t="s">
        <v>350</v>
      </c>
      <c r="F117" s="243" t="s">
        <v>351</v>
      </c>
      <c r="G117" s="237" t="s">
        <v>308</v>
      </c>
      <c r="H117" s="246">
        <v>0</v>
      </c>
      <c r="I117" s="188" t="s">
        <v>342</v>
      </c>
      <c r="J117" s="189">
        <v>0</v>
      </c>
      <c r="K117" s="190">
        <f>K118+K119+K120</f>
        <v>0</v>
      </c>
      <c r="L117" s="190">
        <f>L118+L119+L120</f>
        <v>0</v>
      </c>
      <c r="M117" s="190">
        <v>0</v>
      </c>
      <c r="N117" s="190"/>
    </row>
    <row r="118" spans="1:14" ht="12.75" hidden="1">
      <c r="A118" s="238"/>
      <c r="B118" s="238"/>
      <c r="C118" s="238"/>
      <c r="D118" s="238"/>
      <c r="E118" s="241"/>
      <c r="F118" s="244"/>
      <c r="G118" s="238"/>
      <c r="H118" s="247"/>
      <c r="I118" s="188" t="s">
        <v>343</v>
      </c>
      <c r="J118" s="190">
        <v>0</v>
      </c>
      <c r="K118" s="190">
        <v>0</v>
      </c>
      <c r="L118" s="190">
        <v>0</v>
      </c>
      <c r="M118" s="190">
        <v>0</v>
      </c>
      <c r="N118" s="190"/>
    </row>
    <row r="119" spans="1:14" ht="24" hidden="1">
      <c r="A119" s="238"/>
      <c r="B119" s="238"/>
      <c r="C119" s="238"/>
      <c r="D119" s="238"/>
      <c r="E119" s="241"/>
      <c r="F119" s="244"/>
      <c r="G119" s="238"/>
      <c r="H119" s="247"/>
      <c r="I119" s="191" t="s">
        <v>344</v>
      </c>
      <c r="J119" s="190">
        <v>0</v>
      </c>
      <c r="K119" s="190">
        <v>0</v>
      </c>
      <c r="L119" s="190">
        <v>0</v>
      </c>
      <c r="M119" s="190">
        <v>0</v>
      </c>
      <c r="N119" s="190"/>
    </row>
    <row r="120" spans="1:14" ht="12.75" hidden="1">
      <c r="A120" s="239"/>
      <c r="B120" s="239"/>
      <c r="C120" s="239"/>
      <c r="D120" s="239"/>
      <c r="E120" s="242"/>
      <c r="F120" s="245"/>
      <c r="G120" s="239"/>
      <c r="H120" s="248"/>
      <c r="I120" s="188" t="s">
        <v>345</v>
      </c>
      <c r="J120" s="190">
        <v>0</v>
      </c>
      <c r="K120" s="190">
        <v>0</v>
      </c>
      <c r="L120" s="190">
        <v>0</v>
      </c>
      <c r="M120" s="190">
        <v>0</v>
      </c>
      <c r="N120" s="190"/>
    </row>
    <row r="121" spans="1:14" s="196" customFormat="1" ht="12.75" hidden="1">
      <c r="A121" s="237">
        <v>17</v>
      </c>
      <c r="B121" s="237">
        <v>900</v>
      </c>
      <c r="C121" s="237">
        <v>90001</v>
      </c>
      <c r="D121" s="237">
        <v>6050</v>
      </c>
      <c r="E121" s="240" t="s">
        <v>357</v>
      </c>
      <c r="F121" s="243" t="s">
        <v>394</v>
      </c>
      <c r="G121" s="237" t="s">
        <v>308</v>
      </c>
      <c r="H121" s="246">
        <v>0</v>
      </c>
      <c r="I121" s="188" t="s">
        <v>342</v>
      </c>
      <c r="J121" s="189">
        <f>J123+J122</f>
        <v>0</v>
      </c>
      <c r="K121" s="190">
        <f>K122+K123+K124</f>
        <v>0</v>
      </c>
      <c r="L121" s="190">
        <f>L122+L123+L124</f>
        <v>0</v>
      </c>
      <c r="M121" s="190">
        <v>0</v>
      </c>
      <c r="N121" s="190"/>
    </row>
    <row r="122" spans="1:14" ht="12.75" hidden="1">
      <c r="A122" s="238"/>
      <c r="B122" s="238"/>
      <c r="C122" s="238"/>
      <c r="D122" s="238"/>
      <c r="E122" s="241"/>
      <c r="F122" s="244"/>
      <c r="G122" s="238"/>
      <c r="H122" s="247"/>
      <c r="I122" s="188" t="s">
        <v>343</v>
      </c>
      <c r="J122" s="190">
        <v>0</v>
      </c>
      <c r="K122" s="190">
        <v>0</v>
      </c>
      <c r="L122" s="190">
        <v>0</v>
      </c>
      <c r="M122" s="190">
        <v>0</v>
      </c>
      <c r="N122" s="190"/>
    </row>
    <row r="123" spans="1:14" ht="24" hidden="1">
      <c r="A123" s="238"/>
      <c r="B123" s="238"/>
      <c r="C123" s="238"/>
      <c r="D123" s="238"/>
      <c r="E123" s="241"/>
      <c r="F123" s="244"/>
      <c r="G123" s="238"/>
      <c r="H123" s="247"/>
      <c r="I123" s="191" t="s">
        <v>344</v>
      </c>
      <c r="J123" s="190">
        <v>0</v>
      </c>
      <c r="K123" s="190">
        <v>0</v>
      </c>
      <c r="L123" s="190">
        <v>0</v>
      </c>
      <c r="M123" s="190"/>
      <c r="N123" s="190"/>
    </row>
    <row r="124" spans="1:14" ht="33.75" customHeight="1" hidden="1">
      <c r="A124" s="239"/>
      <c r="B124" s="239"/>
      <c r="C124" s="239"/>
      <c r="D124" s="239"/>
      <c r="E124" s="242"/>
      <c r="F124" s="245"/>
      <c r="G124" s="239"/>
      <c r="H124" s="248"/>
      <c r="I124" s="191" t="s">
        <v>345</v>
      </c>
      <c r="J124" s="190">
        <v>0</v>
      </c>
      <c r="K124" s="190">
        <v>0</v>
      </c>
      <c r="L124" s="190">
        <v>0</v>
      </c>
      <c r="M124" s="190">
        <v>0</v>
      </c>
      <c r="N124" s="190"/>
    </row>
    <row r="125" spans="1:14" s="196" customFormat="1" ht="14.25" customHeight="1" hidden="1">
      <c r="A125" s="237">
        <v>13</v>
      </c>
      <c r="B125" s="237">
        <v>900</v>
      </c>
      <c r="C125" s="237">
        <v>90001</v>
      </c>
      <c r="D125" s="237">
        <v>6050</v>
      </c>
      <c r="E125" s="240" t="s">
        <v>413</v>
      </c>
      <c r="F125" s="243" t="s">
        <v>414</v>
      </c>
      <c r="G125" s="237" t="s">
        <v>408</v>
      </c>
      <c r="H125" s="246">
        <v>170000</v>
      </c>
      <c r="I125" s="188" t="s">
        <v>342</v>
      </c>
      <c r="J125" s="189">
        <f>J127+J126</f>
        <v>20000</v>
      </c>
      <c r="K125" s="190">
        <f>K126+K127+K128</f>
        <v>150000</v>
      </c>
      <c r="L125" s="190">
        <f>L126+L127+L128</f>
        <v>0</v>
      </c>
      <c r="M125" s="190">
        <v>0</v>
      </c>
      <c r="N125" s="190"/>
    </row>
    <row r="126" spans="1:14" ht="12.75" hidden="1">
      <c r="A126" s="238"/>
      <c r="B126" s="238"/>
      <c r="C126" s="238"/>
      <c r="D126" s="238"/>
      <c r="E126" s="241"/>
      <c r="F126" s="244"/>
      <c r="G126" s="238"/>
      <c r="H126" s="247"/>
      <c r="I126" s="188" t="s">
        <v>343</v>
      </c>
      <c r="J126" s="190">
        <v>0</v>
      </c>
      <c r="K126" s="190">
        <v>150000</v>
      </c>
      <c r="L126" s="190">
        <v>0</v>
      </c>
      <c r="M126" s="190">
        <v>0</v>
      </c>
      <c r="N126" s="190"/>
    </row>
    <row r="127" spans="1:14" ht="24" hidden="1">
      <c r="A127" s="238"/>
      <c r="B127" s="238"/>
      <c r="C127" s="238"/>
      <c r="D127" s="238"/>
      <c r="E127" s="241"/>
      <c r="F127" s="244"/>
      <c r="G127" s="238"/>
      <c r="H127" s="247"/>
      <c r="I127" s="191" t="s">
        <v>344</v>
      </c>
      <c r="J127" s="190">
        <v>20000</v>
      </c>
      <c r="K127" s="190">
        <v>0</v>
      </c>
      <c r="L127" s="190">
        <v>0</v>
      </c>
      <c r="M127" s="190"/>
      <c r="N127" s="190"/>
    </row>
    <row r="128" spans="1:14" ht="12.75" hidden="1">
      <c r="A128" s="239"/>
      <c r="B128" s="239"/>
      <c r="C128" s="239"/>
      <c r="D128" s="239"/>
      <c r="E128" s="242"/>
      <c r="F128" s="245"/>
      <c r="G128" s="239"/>
      <c r="H128" s="248"/>
      <c r="I128" s="200" t="s">
        <v>345</v>
      </c>
      <c r="J128" s="190">
        <v>0</v>
      </c>
      <c r="K128" s="190">
        <v>0</v>
      </c>
      <c r="L128" s="190">
        <v>0</v>
      </c>
      <c r="M128" s="190">
        <v>0</v>
      </c>
      <c r="N128" s="190"/>
    </row>
    <row r="129" spans="1:14" s="196" customFormat="1" ht="13.5" customHeight="1" hidden="1">
      <c r="A129" s="237">
        <v>18</v>
      </c>
      <c r="B129" s="237">
        <v>900</v>
      </c>
      <c r="C129" s="237">
        <v>90001</v>
      </c>
      <c r="D129" s="237">
        <v>6050</v>
      </c>
      <c r="E129" s="240" t="s">
        <v>413</v>
      </c>
      <c r="F129" s="243" t="s">
        <v>404</v>
      </c>
      <c r="G129" s="237" t="s">
        <v>308</v>
      </c>
      <c r="H129" s="246">
        <v>0</v>
      </c>
      <c r="I129" s="188" t="s">
        <v>342</v>
      </c>
      <c r="J129" s="189">
        <f>J131+J130</f>
        <v>0</v>
      </c>
      <c r="K129" s="189">
        <f>K130+K131+K132</f>
        <v>0</v>
      </c>
      <c r="L129" s="190">
        <f>L130+L131+L132</f>
        <v>0</v>
      </c>
      <c r="M129" s="190">
        <v>0</v>
      </c>
      <c r="N129" s="190"/>
    </row>
    <row r="130" spans="1:14" ht="12.75" hidden="1">
      <c r="A130" s="238"/>
      <c r="B130" s="238"/>
      <c r="C130" s="238"/>
      <c r="D130" s="238"/>
      <c r="E130" s="241"/>
      <c r="F130" s="244"/>
      <c r="G130" s="238"/>
      <c r="H130" s="247"/>
      <c r="I130" s="188" t="s">
        <v>343</v>
      </c>
      <c r="J130" s="190">
        <v>0</v>
      </c>
      <c r="K130" s="190">
        <v>0</v>
      </c>
      <c r="L130" s="190">
        <v>0</v>
      </c>
      <c r="M130" s="190">
        <v>0</v>
      </c>
      <c r="N130" s="190"/>
    </row>
    <row r="131" spans="1:14" ht="28.5" customHeight="1" hidden="1">
      <c r="A131" s="238"/>
      <c r="B131" s="238"/>
      <c r="C131" s="238"/>
      <c r="D131" s="238"/>
      <c r="E131" s="241"/>
      <c r="F131" s="244"/>
      <c r="G131" s="238"/>
      <c r="H131" s="247"/>
      <c r="I131" s="191" t="s">
        <v>344</v>
      </c>
      <c r="J131" s="190">
        <v>0</v>
      </c>
      <c r="K131" s="190">
        <v>0</v>
      </c>
      <c r="L131" s="190">
        <v>0</v>
      </c>
      <c r="M131" s="190"/>
      <c r="N131" s="190"/>
    </row>
    <row r="132" spans="1:14" ht="14.25" customHeight="1" hidden="1">
      <c r="A132" s="239"/>
      <c r="B132" s="239"/>
      <c r="C132" s="239"/>
      <c r="D132" s="239"/>
      <c r="E132" s="242"/>
      <c r="F132" s="245"/>
      <c r="G132" s="239"/>
      <c r="H132" s="248"/>
      <c r="I132" s="191" t="s">
        <v>345</v>
      </c>
      <c r="J132" s="190">
        <v>0</v>
      </c>
      <c r="K132" s="190">
        <v>0</v>
      </c>
      <c r="L132" s="190">
        <v>0</v>
      </c>
      <c r="M132" s="190">
        <v>0</v>
      </c>
      <c r="N132" s="190"/>
    </row>
    <row r="133" spans="1:14" s="196" customFormat="1" ht="13.5" customHeight="1">
      <c r="A133" s="237">
        <v>14</v>
      </c>
      <c r="B133" s="237">
        <v>900</v>
      </c>
      <c r="C133" s="237">
        <v>90001</v>
      </c>
      <c r="D133" s="237">
        <v>6050</v>
      </c>
      <c r="E133" s="240" t="s">
        <v>415</v>
      </c>
      <c r="F133" s="243" t="s">
        <v>394</v>
      </c>
      <c r="G133" s="237" t="s">
        <v>441</v>
      </c>
      <c r="H133" s="246">
        <v>1500000</v>
      </c>
      <c r="I133" s="188" t="s">
        <v>342</v>
      </c>
      <c r="J133" s="201">
        <f>J135</f>
        <v>250000</v>
      </c>
      <c r="K133" s="189">
        <f>K134+K136</f>
        <v>1250000</v>
      </c>
      <c r="L133" s="189">
        <f>L135+L136</f>
        <v>0</v>
      </c>
      <c r="M133" s="189">
        <v>0</v>
      </c>
      <c r="N133" s="189"/>
    </row>
    <row r="134" spans="1:14" ht="12.75">
      <c r="A134" s="238"/>
      <c r="B134" s="238"/>
      <c r="C134" s="238"/>
      <c r="D134" s="238"/>
      <c r="E134" s="241"/>
      <c r="F134" s="244"/>
      <c r="G134" s="238"/>
      <c r="H134" s="247"/>
      <c r="I134" s="188" t="s">
        <v>343</v>
      </c>
      <c r="J134" s="190">
        <v>0</v>
      </c>
      <c r="K134" s="190">
        <v>250000</v>
      </c>
      <c r="L134" s="190">
        <v>0</v>
      </c>
      <c r="M134" s="190">
        <v>0</v>
      </c>
      <c r="N134" s="190"/>
    </row>
    <row r="135" spans="1:14" ht="24">
      <c r="A135" s="238"/>
      <c r="B135" s="238"/>
      <c r="C135" s="238"/>
      <c r="D135" s="238"/>
      <c r="E135" s="241"/>
      <c r="F135" s="244"/>
      <c r="G135" s="238"/>
      <c r="H135" s="247"/>
      <c r="I135" s="191" t="s">
        <v>344</v>
      </c>
      <c r="J135" s="195">
        <v>250000</v>
      </c>
      <c r="K135" s="190">
        <v>0</v>
      </c>
      <c r="L135" s="190">
        <v>0</v>
      </c>
      <c r="M135" s="190">
        <v>0</v>
      </c>
      <c r="N135" s="190"/>
    </row>
    <row r="136" spans="1:14" ht="12.75">
      <c r="A136" s="239"/>
      <c r="B136" s="239"/>
      <c r="C136" s="239"/>
      <c r="D136" s="239"/>
      <c r="E136" s="242"/>
      <c r="F136" s="245"/>
      <c r="G136" s="239"/>
      <c r="H136" s="248"/>
      <c r="I136" s="191" t="s">
        <v>345</v>
      </c>
      <c r="J136" s="158">
        <v>0</v>
      </c>
      <c r="K136" s="190">
        <v>1000000</v>
      </c>
      <c r="L136" s="190">
        <v>0</v>
      </c>
      <c r="M136" s="190">
        <v>0</v>
      </c>
      <c r="N136" s="190"/>
    </row>
    <row r="137" spans="1:14" s="196" customFormat="1" ht="12.75">
      <c r="A137" s="237">
        <v>15</v>
      </c>
      <c r="B137" s="237">
        <v>900</v>
      </c>
      <c r="C137" s="237">
        <v>90001</v>
      </c>
      <c r="D137" s="237">
        <v>6050</v>
      </c>
      <c r="E137" s="240" t="s">
        <v>416</v>
      </c>
      <c r="F137" s="243" t="s">
        <v>417</v>
      </c>
      <c r="G137" s="237">
        <v>2009</v>
      </c>
      <c r="H137" s="246">
        <v>50000</v>
      </c>
      <c r="I137" s="188" t="s">
        <v>342</v>
      </c>
      <c r="J137" s="201">
        <f>J138+J139+J140</f>
        <v>50000</v>
      </c>
      <c r="K137" s="189">
        <f>K138+K139</f>
        <v>0</v>
      </c>
      <c r="L137" s="189"/>
      <c r="M137" s="189"/>
      <c r="N137" s="189"/>
    </row>
    <row r="138" spans="1:14" ht="12.75">
      <c r="A138" s="238"/>
      <c r="B138" s="238"/>
      <c r="C138" s="238"/>
      <c r="D138" s="238"/>
      <c r="E138" s="241"/>
      <c r="F138" s="244"/>
      <c r="G138" s="238"/>
      <c r="H138" s="247"/>
      <c r="I138" s="188" t="s">
        <v>343</v>
      </c>
      <c r="J138" s="190">
        <v>0</v>
      </c>
      <c r="K138" s="190">
        <v>0</v>
      </c>
      <c r="L138" s="190"/>
      <c r="M138" s="190"/>
      <c r="N138" s="190"/>
    </row>
    <row r="139" spans="1:14" ht="24">
      <c r="A139" s="238"/>
      <c r="B139" s="238"/>
      <c r="C139" s="238"/>
      <c r="D139" s="238"/>
      <c r="E139" s="241"/>
      <c r="F139" s="244"/>
      <c r="G139" s="238"/>
      <c r="H139" s="247"/>
      <c r="I139" s="191" t="s">
        <v>344</v>
      </c>
      <c r="J139" s="202">
        <v>50000</v>
      </c>
      <c r="K139" s="190">
        <v>0</v>
      </c>
      <c r="L139" s="190"/>
      <c r="M139" s="190"/>
      <c r="N139" s="190"/>
    </row>
    <row r="140" spans="1:14" ht="12.75">
      <c r="A140" s="239"/>
      <c r="B140" s="239"/>
      <c r="C140" s="239"/>
      <c r="D140" s="239"/>
      <c r="E140" s="242"/>
      <c r="F140" s="245"/>
      <c r="G140" s="239"/>
      <c r="H140" s="248"/>
      <c r="I140" s="191" t="s">
        <v>345</v>
      </c>
      <c r="J140" s="194"/>
      <c r="K140" s="190">
        <v>0</v>
      </c>
      <c r="L140" s="190"/>
      <c r="M140" s="190"/>
      <c r="N140" s="190"/>
    </row>
    <row r="141" spans="1:14" ht="14.25" customHeight="1" hidden="1">
      <c r="A141" s="237">
        <v>15</v>
      </c>
      <c r="B141" s="237">
        <v>900</v>
      </c>
      <c r="C141" s="237">
        <v>90001</v>
      </c>
      <c r="D141" s="237">
        <v>6050</v>
      </c>
      <c r="E141" s="240" t="s">
        <v>418</v>
      </c>
      <c r="F141" s="243" t="s">
        <v>419</v>
      </c>
      <c r="G141" s="237">
        <v>2009</v>
      </c>
      <c r="H141" s="246">
        <v>60000</v>
      </c>
      <c r="I141" s="188" t="s">
        <v>342</v>
      </c>
      <c r="J141" s="203">
        <f>J142+J143+J144</f>
        <v>10000</v>
      </c>
      <c r="K141" s="189">
        <f>K142+K143+K144</f>
        <v>50000</v>
      </c>
      <c r="L141" s="189">
        <f>L142+L143+L144</f>
        <v>0</v>
      </c>
      <c r="M141" s="189">
        <v>0</v>
      </c>
      <c r="N141" s="189"/>
    </row>
    <row r="142" spans="1:14" ht="12.75" hidden="1">
      <c r="A142" s="238"/>
      <c r="B142" s="238"/>
      <c r="C142" s="238"/>
      <c r="D142" s="238"/>
      <c r="E142" s="241"/>
      <c r="F142" s="244"/>
      <c r="G142" s="238"/>
      <c r="H142" s="247"/>
      <c r="I142" s="188" t="s">
        <v>343</v>
      </c>
      <c r="J142" s="190">
        <v>0</v>
      </c>
      <c r="K142" s="190">
        <v>10000</v>
      </c>
      <c r="L142" s="190">
        <v>0</v>
      </c>
      <c r="M142" s="190">
        <v>0</v>
      </c>
      <c r="N142" s="190"/>
    </row>
    <row r="143" spans="1:14" ht="24" hidden="1">
      <c r="A143" s="238"/>
      <c r="B143" s="238"/>
      <c r="C143" s="238"/>
      <c r="D143" s="238"/>
      <c r="E143" s="241"/>
      <c r="F143" s="244"/>
      <c r="G143" s="238"/>
      <c r="H143" s="247"/>
      <c r="I143" s="191" t="s">
        <v>344</v>
      </c>
      <c r="J143" s="202">
        <v>10000</v>
      </c>
      <c r="K143" s="190">
        <v>40000</v>
      </c>
      <c r="L143" s="190">
        <v>0</v>
      </c>
      <c r="M143" s="190">
        <v>0</v>
      </c>
      <c r="N143" s="190"/>
    </row>
    <row r="144" spans="1:14" ht="12.75" hidden="1">
      <c r="A144" s="239"/>
      <c r="B144" s="239"/>
      <c r="C144" s="239"/>
      <c r="D144" s="239"/>
      <c r="E144" s="242"/>
      <c r="F144" s="245"/>
      <c r="G144" s="239"/>
      <c r="H144" s="248"/>
      <c r="I144" s="191" t="s">
        <v>364</v>
      </c>
      <c r="J144" s="194">
        <v>0</v>
      </c>
      <c r="K144" s="190">
        <v>0</v>
      </c>
      <c r="L144" s="190">
        <v>0</v>
      </c>
      <c r="M144" s="190">
        <v>0</v>
      </c>
      <c r="N144" s="190"/>
    </row>
    <row r="145" spans="1:14" ht="14.25" customHeight="1" hidden="1">
      <c r="A145" s="237">
        <v>21</v>
      </c>
      <c r="B145" s="237">
        <v>900</v>
      </c>
      <c r="C145" s="237">
        <v>90001</v>
      </c>
      <c r="D145" s="237">
        <v>6050</v>
      </c>
      <c r="E145" s="240" t="s">
        <v>420</v>
      </c>
      <c r="F145" s="243" t="s">
        <v>407</v>
      </c>
      <c r="G145" s="237" t="s">
        <v>308</v>
      </c>
      <c r="H145" s="246">
        <v>0</v>
      </c>
      <c r="I145" s="188" t="s">
        <v>353</v>
      </c>
      <c r="J145" s="189">
        <f>J147+J148</f>
        <v>0</v>
      </c>
      <c r="K145" s="189">
        <f>K146+K147+K148</f>
        <v>0</v>
      </c>
      <c r="L145" s="189">
        <f>L146+L147+L148</f>
        <v>0</v>
      </c>
      <c r="M145" s="189">
        <v>0</v>
      </c>
      <c r="N145" s="190"/>
    </row>
    <row r="146" spans="1:14" ht="14.25" customHeight="1" hidden="1">
      <c r="A146" s="238"/>
      <c r="B146" s="238"/>
      <c r="C146" s="238"/>
      <c r="D146" s="238"/>
      <c r="E146" s="241"/>
      <c r="F146" s="244"/>
      <c r="G146" s="238"/>
      <c r="H146" s="247"/>
      <c r="I146" s="188" t="s">
        <v>343</v>
      </c>
      <c r="J146" s="190">
        <v>0</v>
      </c>
      <c r="K146" s="190">
        <v>0</v>
      </c>
      <c r="L146" s="190">
        <v>0</v>
      </c>
      <c r="M146" s="190">
        <v>0</v>
      </c>
      <c r="N146" s="190"/>
    </row>
    <row r="147" spans="1:14" ht="24" hidden="1">
      <c r="A147" s="238"/>
      <c r="B147" s="238"/>
      <c r="C147" s="238"/>
      <c r="D147" s="238"/>
      <c r="E147" s="241"/>
      <c r="F147" s="244"/>
      <c r="G147" s="238"/>
      <c r="H147" s="247"/>
      <c r="I147" s="191" t="s">
        <v>344</v>
      </c>
      <c r="J147" s="190">
        <v>0</v>
      </c>
      <c r="K147" s="190">
        <v>0</v>
      </c>
      <c r="L147" s="190">
        <v>0</v>
      </c>
      <c r="M147" s="190">
        <v>0</v>
      </c>
      <c r="N147" s="190"/>
    </row>
    <row r="148" spans="1:14" ht="14.25" customHeight="1" hidden="1">
      <c r="A148" s="239"/>
      <c r="B148" s="239"/>
      <c r="C148" s="239"/>
      <c r="D148" s="239"/>
      <c r="E148" s="242"/>
      <c r="F148" s="245"/>
      <c r="G148" s="239"/>
      <c r="H148" s="248"/>
      <c r="I148" s="188" t="s">
        <v>364</v>
      </c>
      <c r="J148" s="190">
        <v>0</v>
      </c>
      <c r="K148" s="190">
        <v>0</v>
      </c>
      <c r="L148" s="190">
        <v>0</v>
      </c>
      <c r="M148" s="190">
        <v>0</v>
      </c>
      <c r="N148" s="190"/>
    </row>
    <row r="149" spans="1:14" s="196" customFormat="1" ht="12.75" customHeight="1">
      <c r="A149" s="237">
        <v>16</v>
      </c>
      <c r="B149" s="237">
        <v>900</v>
      </c>
      <c r="C149" s="237">
        <v>90001</v>
      </c>
      <c r="D149" s="243">
        <v>6050</v>
      </c>
      <c r="E149" s="240" t="s">
        <v>354</v>
      </c>
      <c r="F149" s="243" t="s">
        <v>404</v>
      </c>
      <c r="G149" s="237" t="s">
        <v>441</v>
      </c>
      <c r="H149" s="246">
        <v>4000000</v>
      </c>
      <c r="I149" s="188" t="s">
        <v>342</v>
      </c>
      <c r="J149" s="189">
        <f>J150+J151+J152</f>
        <v>50000</v>
      </c>
      <c r="K149" s="189">
        <f>K150+K152</f>
        <v>3950000</v>
      </c>
      <c r="L149" s="189">
        <f>L150+L152</f>
        <v>0</v>
      </c>
      <c r="M149" s="189">
        <f>M150+M152</f>
        <v>0</v>
      </c>
      <c r="N149" s="190"/>
    </row>
    <row r="150" spans="1:14" ht="12.75">
      <c r="A150" s="238"/>
      <c r="B150" s="238"/>
      <c r="C150" s="238"/>
      <c r="D150" s="244"/>
      <c r="E150" s="241"/>
      <c r="F150" s="244"/>
      <c r="G150" s="238"/>
      <c r="H150" s="247"/>
      <c r="I150" s="188" t="s">
        <v>343</v>
      </c>
      <c r="J150" s="190">
        <v>0</v>
      </c>
      <c r="K150" s="190">
        <v>950000</v>
      </c>
      <c r="L150" s="190">
        <v>0</v>
      </c>
      <c r="M150" s="190">
        <v>0</v>
      </c>
      <c r="N150" s="190"/>
    </row>
    <row r="151" spans="1:14" ht="24">
      <c r="A151" s="238"/>
      <c r="B151" s="238"/>
      <c r="C151" s="238"/>
      <c r="D151" s="244"/>
      <c r="E151" s="241"/>
      <c r="F151" s="244"/>
      <c r="G151" s="238"/>
      <c r="H151" s="247"/>
      <c r="I151" s="191" t="s">
        <v>344</v>
      </c>
      <c r="J151" s="190">
        <v>50000</v>
      </c>
      <c r="K151" s="190">
        <v>0</v>
      </c>
      <c r="L151" s="190">
        <v>0</v>
      </c>
      <c r="M151" s="190">
        <v>0</v>
      </c>
      <c r="N151" s="190"/>
    </row>
    <row r="152" spans="1:14" ht="13.5" customHeight="1">
      <c r="A152" s="239"/>
      <c r="B152" s="239"/>
      <c r="C152" s="239"/>
      <c r="D152" s="245"/>
      <c r="E152" s="242"/>
      <c r="F152" s="245"/>
      <c r="G152" s="239"/>
      <c r="H152" s="248"/>
      <c r="I152" s="188" t="s">
        <v>345</v>
      </c>
      <c r="J152" s="190">
        <v>0</v>
      </c>
      <c r="K152" s="190">
        <v>3000000</v>
      </c>
      <c r="L152" s="190">
        <v>0</v>
      </c>
      <c r="M152" s="190">
        <v>0</v>
      </c>
      <c r="N152" s="190"/>
    </row>
    <row r="153" spans="1:14" ht="13.5" customHeight="1" hidden="1">
      <c r="A153" s="237">
        <v>23</v>
      </c>
      <c r="B153" s="237">
        <v>900</v>
      </c>
      <c r="C153" s="237">
        <v>90001</v>
      </c>
      <c r="D153" s="243">
        <v>6050</v>
      </c>
      <c r="E153" s="243" t="s">
        <v>421</v>
      </c>
      <c r="F153" s="243" t="s">
        <v>404</v>
      </c>
      <c r="G153" s="237" t="s">
        <v>308</v>
      </c>
      <c r="H153" s="246">
        <v>0</v>
      </c>
      <c r="I153" s="188" t="s">
        <v>342</v>
      </c>
      <c r="J153" s="189">
        <f>J156</f>
        <v>0</v>
      </c>
      <c r="K153" s="190"/>
      <c r="L153" s="190"/>
      <c r="M153" s="190"/>
      <c r="N153" s="190"/>
    </row>
    <row r="154" spans="1:14" ht="13.5" customHeight="1" hidden="1">
      <c r="A154" s="238"/>
      <c r="B154" s="238"/>
      <c r="C154" s="238"/>
      <c r="D154" s="244"/>
      <c r="E154" s="244"/>
      <c r="F154" s="244"/>
      <c r="G154" s="238"/>
      <c r="H154" s="247"/>
      <c r="I154" s="188" t="s">
        <v>343</v>
      </c>
      <c r="J154" s="190">
        <v>0</v>
      </c>
      <c r="K154" s="190"/>
      <c r="L154" s="190"/>
      <c r="M154" s="190"/>
      <c r="N154" s="190"/>
    </row>
    <row r="155" spans="1:14" ht="24.75" customHeight="1" hidden="1">
      <c r="A155" s="238"/>
      <c r="B155" s="238"/>
      <c r="C155" s="238"/>
      <c r="D155" s="244"/>
      <c r="E155" s="244"/>
      <c r="F155" s="244"/>
      <c r="G155" s="238"/>
      <c r="H155" s="247"/>
      <c r="I155" s="191" t="s">
        <v>344</v>
      </c>
      <c r="J155" s="190">
        <v>0</v>
      </c>
      <c r="K155" s="190"/>
      <c r="L155" s="190"/>
      <c r="M155" s="190"/>
      <c r="N155" s="190"/>
    </row>
    <row r="156" spans="1:14" ht="18" customHeight="1" hidden="1">
      <c r="A156" s="239"/>
      <c r="B156" s="239"/>
      <c r="C156" s="239"/>
      <c r="D156" s="245"/>
      <c r="E156" s="245"/>
      <c r="F156" s="245"/>
      <c r="G156" s="239"/>
      <c r="H156" s="248"/>
      <c r="I156" s="188" t="s">
        <v>345</v>
      </c>
      <c r="J156" s="190">
        <v>0</v>
      </c>
      <c r="K156" s="190"/>
      <c r="L156" s="190"/>
      <c r="M156" s="190"/>
      <c r="N156" s="190"/>
    </row>
    <row r="157" spans="1:14" ht="12.75" customHeight="1" hidden="1">
      <c r="A157" s="237">
        <v>24</v>
      </c>
      <c r="B157" s="237">
        <v>900</v>
      </c>
      <c r="C157" s="237">
        <v>90001</v>
      </c>
      <c r="D157" s="243">
        <v>6050</v>
      </c>
      <c r="E157" s="240" t="s">
        <v>422</v>
      </c>
      <c r="F157" s="243" t="s">
        <v>394</v>
      </c>
      <c r="G157" s="237" t="s">
        <v>441</v>
      </c>
      <c r="H157" s="246">
        <v>0</v>
      </c>
      <c r="I157" s="188" t="s">
        <v>342</v>
      </c>
      <c r="J157" s="189">
        <f>J158+J159+J160</f>
        <v>0</v>
      </c>
      <c r="K157" s="189">
        <f>K158+K160</f>
        <v>0</v>
      </c>
      <c r="L157" s="189">
        <f>L158+L160</f>
        <v>0</v>
      </c>
      <c r="M157" s="189">
        <f>M158+M160</f>
        <v>0</v>
      </c>
      <c r="N157" s="190"/>
    </row>
    <row r="158" spans="1:14" ht="12.75" hidden="1">
      <c r="A158" s="238"/>
      <c r="B158" s="238"/>
      <c r="C158" s="238"/>
      <c r="D158" s="244"/>
      <c r="E158" s="241"/>
      <c r="F158" s="244"/>
      <c r="G158" s="238"/>
      <c r="H158" s="247"/>
      <c r="I158" s="188" t="s">
        <v>343</v>
      </c>
      <c r="J158" s="195">
        <v>0</v>
      </c>
      <c r="K158" s="190">
        <v>0</v>
      </c>
      <c r="L158" s="190">
        <v>0</v>
      </c>
      <c r="M158" s="190">
        <v>0</v>
      </c>
      <c r="N158" s="190"/>
    </row>
    <row r="159" spans="1:14" ht="24" hidden="1">
      <c r="A159" s="238"/>
      <c r="B159" s="238"/>
      <c r="C159" s="238"/>
      <c r="D159" s="244"/>
      <c r="E159" s="241"/>
      <c r="F159" s="244"/>
      <c r="G159" s="238"/>
      <c r="H159" s="247"/>
      <c r="I159" s="191" t="s">
        <v>344</v>
      </c>
      <c r="J159" s="190">
        <v>0</v>
      </c>
      <c r="K159" s="190">
        <v>0</v>
      </c>
      <c r="L159" s="190">
        <v>0</v>
      </c>
      <c r="M159" s="190">
        <v>0</v>
      </c>
      <c r="N159" s="190"/>
    </row>
    <row r="160" spans="1:14" ht="17.25" customHeight="1" hidden="1">
      <c r="A160" s="239"/>
      <c r="B160" s="239"/>
      <c r="C160" s="239"/>
      <c r="D160" s="245"/>
      <c r="E160" s="242"/>
      <c r="F160" s="245"/>
      <c r="G160" s="239"/>
      <c r="H160" s="248"/>
      <c r="I160" s="188" t="s">
        <v>345</v>
      </c>
      <c r="J160" s="190">
        <v>0</v>
      </c>
      <c r="K160" s="190">
        <v>0</v>
      </c>
      <c r="L160" s="190">
        <v>0</v>
      </c>
      <c r="M160" s="190">
        <v>0</v>
      </c>
      <c r="N160" s="190"/>
    </row>
    <row r="161" spans="1:14" ht="13.5" customHeight="1">
      <c r="A161" s="237">
        <v>17</v>
      </c>
      <c r="B161" s="237">
        <v>900</v>
      </c>
      <c r="C161" s="237">
        <v>90001</v>
      </c>
      <c r="D161" s="237">
        <v>6050</v>
      </c>
      <c r="E161" s="240" t="s">
        <v>423</v>
      </c>
      <c r="F161" s="243" t="s">
        <v>394</v>
      </c>
      <c r="G161" s="237">
        <v>2009</v>
      </c>
      <c r="H161" s="246">
        <v>40000</v>
      </c>
      <c r="I161" s="188" t="s">
        <v>342</v>
      </c>
      <c r="J161" s="189">
        <f>J163</f>
        <v>40000</v>
      </c>
      <c r="K161" s="189">
        <f>K163+K164</f>
        <v>0</v>
      </c>
      <c r="L161" s="189">
        <f>L163+L164</f>
        <v>0</v>
      </c>
      <c r="M161" s="189">
        <v>0</v>
      </c>
      <c r="N161" s="189"/>
    </row>
    <row r="162" spans="1:14" ht="13.5" customHeight="1">
      <c r="A162" s="238"/>
      <c r="B162" s="238"/>
      <c r="C162" s="238"/>
      <c r="D162" s="238"/>
      <c r="E162" s="241"/>
      <c r="F162" s="244"/>
      <c r="G162" s="238"/>
      <c r="H162" s="247"/>
      <c r="I162" s="188" t="s">
        <v>343</v>
      </c>
      <c r="J162" s="194">
        <v>0</v>
      </c>
      <c r="K162" s="190">
        <v>0</v>
      </c>
      <c r="L162" s="190">
        <v>0</v>
      </c>
      <c r="M162" s="190">
        <v>0</v>
      </c>
      <c r="N162" s="190"/>
    </row>
    <row r="163" spans="1:14" ht="24">
      <c r="A163" s="238"/>
      <c r="B163" s="238"/>
      <c r="C163" s="238"/>
      <c r="D163" s="238"/>
      <c r="E163" s="241"/>
      <c r="F163" s="244"/>
      <c r="G163" s="238"/>
      <c r="H163" s="247"/>
      <c r="I163" s="191" t="s">
        <v>344</v>
      </c>
      <c r="J163" s="190">
        <v>40000</v>
      </c>
      <c r="K163" s="190">
        <v>0</v>
      </c>
      <c r="L163" s="190">
        <v>0</v>
      </c>
      <c r="M163" s="190">
        <v>0</v>
      </c>
      <c r="N163" s="190"/>
    </row>
    <row r="164" spans="1:14" ht="12.75">
      <c r="A164" s="239"/>
      <c r="B164" s="239"/>
      <c r="C164" s="239"/>
      <c r="D164" s="239"/>
      <c r="E164" s="242"/>
      <c r="F164" s="245"/>
      <c r="G164" s="239"/>
      <c r="H164" s="248"/>
      <c r="I164" s="188" t="s">
        <v>345</v>
      </c>
      <c r="J164" s="190">
        <v>0</v>
      </c>
      <c r="K164" s="190">
        <v>0</v>
      </c>
      <c r="L164" s="190">
        <v>0</v>
      </c>
      <c r="M164" s="190">
        <v>0</v>
      </c>
      <c r="N164" s="190"/>
    </row>
    <row r="165" spans="1:14" ht="13.5" customHeight="1">
      <c r="A165" s="237">
        <v>18</v>
      </c>
      <c r="B165" s="237">
        <v>900</v>
      </c>
      <c r="C165" s="237">
        <v>90001</v>
      </c>
      <c r="D165" s="237">
        <v>6050</v>
      </c>
      <c r="E165" s="240" t="s">
        <v>446</v>
      </c>
      <c r="F165" s="243" t="s">
        <v>394</v>
      </c>
      <c r="G165" s="237">
        <v>2009</v>
      </c>
      <c r="H165" s="246">
        <v>420000</v>
      </c>
      <c r="I165" s="188" t="s">
        <v>342</v>
      </c>
      <c r="J165" s="189">
        <f>J166+J167+J168</f>
        <v>420000</v>
      </c>
      <c r="K165" s="189">
        <f>K167</f>
        <v>0</v>
      </c>
      <c r="L165" s="189">
        <f>L167</f>
        <v>0</v>
      </c>
      <c r="M165" s="189">
        <v>0</v>
      </c>
      <c r="N165" s="189"/>
    </row>
    <row r="166" spans="1:14" ht="12.75">
      <c r="A166" s="238"/>
      <c r="B166" s="238"/>
      <c r="C166" s="238"/>
      <c r="D166" s="238"/>
      <c r="E166" s="241"/>
      <c r="F166" s="244"/>
      <c r="G166" s="238"/>
      <c r="H166" s="247"/>
      <c r="I166" s="188" t="s">
        <v>343</v>
      </c>
      <c r="J166" s="190">
        <v>0</v>
      </c>
      <c r="K166" s="190">
        <v>0</v>
      </c>
      <c r="L166" s="190">
        <v>0</v>
      </c>
      <c r="M166" s="190">
        <v>0</v>
      </c>
      <c r="N166" s="190"/>
    </row>
    <row r="167" spans="1:14" ht="24">
      <c r="A167" s="238"/>
      <c r="B167" s="238"/>
      <c r="C167" s="238"/>
      <c r="D167" s="238"/>
      <c r="E167" s="241"/>
      <c r="F167" s="244"/>
      <c r="G167" s="238"/>
      <c r="H167" s="247"/>
      <c r="I167" s="191" t="s">
        <v>344</v>
      </c>
      <c r="J167" s="190">
        <v>420000</v>
      </c>
      <c r="K167" s="190">
        <v>0</v>
      </c>
      <c r="L167" s="190">
        <v>0</v>
      </c>
      <c r="M167" s="190">
        <v>0</v>
      </c>
      <c r="N167" s="190"/>
    </row>
    <row r="168" spans="1:14" ht="12.75">
      <c r="A168" s="239"/>
      <c r="B168" s="239"/>
      <c r="C168" s="239"/>
      <c r="D168" s="239"/>
      <c r="E168" s="242"/>
      <c r="F168" s="245"/>
      <c r="G168" s="239"/>
      <c r="H168" s="248"/>
      <c r="I168" s="188" t="s">
        <v>345</v>
      </c>
      <c r="J168" s="190">
        <v>0</v>
      </c>
      <c r="K168" s="190">
        <v>0</v>
      </c>
      <c r="L168" s="190">
        <v>0</v>
      </c>
      <c r="M168" s="190">
        <v>0</v>
      </c>
      <c r="N168" s="190"/>
    </row>
    <row r="169" spans="1:14" ht="14.25" customHeight="1">
      <c r="A169" s="237">
        <v>19</v>
      </c>
      <c r="B169" s="237">
        <v>900</v>
      </c>
      <c r="C169" s="237">
        <v>90001</v>
      </c>
      <c r="D169" s="237">
        <v>6050</v>
      </c>
      <c r="E169" s="240" t="s">
        <v>447</v>
      </c>
      <c r="F169" s="243" t="s">
        <v>394</v>
      </c>
      <c r="G169" s="237">
        <v>2009</v>
      </c>
      <c r="H169" s="246">
        <v>135000</v>
      </c>
      <c r="I169" s="188" t="s">
        <v>342</v>
      </c>
      <c r="J169" s="199">
        <f>J170+J171+J172</f>
        <v>135000</v>
      </c>
      <c r="K169" s="199">
        <f>K171+K172</f>
        <v>0</v>
      </c>
      <c r="L169" s="199">
        <f>L171+L172</f>
        <v>0</v>
      </c>
      <c r="M169" s="199">
        <v>0</v>
      </c>
      <c r="N169" s="199"/>
    </row>
    <row r="170" spans="1:14" ht="12.75">
      <c r="A170" s="238"/>
      <c r="B170" s="238"/>
      <c r="C170" s="238"/>
      <c r="D170" s="238"/>
      <c r="E170" s="241"/>
      <c r="F170" s="244"/>
      <c r="G170" s="238"/>
      <c r="H170" s="247"/>
      <c r="I170" s="188" t="s">
        <v>343</v>
      </c>
      <c r="J170" s="190">
        <v>0</v>
      </c>
      <c r="K170" s="190">
        <v>0</v>
      </c>
      <c r="L170" s="190">
        <v>0</v>
      </c>
      <c r="M170" s="190">
        <v>0</v>
      </c>
      <c r="N170" s="190"/>
    </row>
    <row r="171" spans="1:14" ht="24">
      <c r="A171" s="238"/>
      <c r="B171" s="238"/>
      <c r="C171" s="238"/>
      <c r="D171" s="238"/>
      <c r="E171" s="241"/>
      <c r="F171" s="244"/>
      <c r="G171" s="238"/>
      <c r="H171" s="247"/>
      <c r="I171" s="191" t="s">
        <v>344</v>
      </c>
      <c r="J171" s="190">
        <v>135000</v>
      </c>
      <c r="K171" s="190">
        <v>0</v>
      </c>
      <c r="L171" s="190">
        <v>0</v>
      </c>
      <c r="M171" s="190">
        <v>0</v>
      </c>
      <c r="N171" s="190"/>
    </row>
    <row r="172" spans="1:14" ht="12.75">
      <c r="A172" s="239"/>
      <c r="B172" s="239"/>
      <c r="C172" s="239"/>
      <c r="D172" s="239"/>
      <c r="E172" s="242"/>
      <c r="F172" s="245"/>
      <c r="G172" s="239"/>
      <c r="H172" s="248"/>
      <c r="I172" s="188" t="s">
        <v>345</v>
      </c>
      <c r="J172" s="190">
        <v>0</v>
      </c>
      <c r="K172" s="190">
        <v>0</v>
      </c>
      <c r="L172" s="190">
        <v>0</v>
      </c>
      <c r="M172" s="190">
        <v>0</v>
      </c>
      <c r="N172" s="190"/>
    </row>
    <row r="173" spans="1:14" ht="12.75" customHeight="1">
      <c r="A173" s="237">
        <v>20</v>
      </c>
      <c r="B173" s="237">
        <v>900</v>
      </c>
      <c r="C173" s="237">
        <v>90001</v>
      </c>
      <c r="D173" s="237">
        <v>6050</v>
      </c>
      <c r="E173" s="240" t="s">
        <v>424</v>
      </c>
      <c r="F173" s="243" t="s">
        <v>394</v>
      </c>
      <c r="G173" s="237">
        <v>2009</v>
      </c>
      <c r="H173" s="246">
        <v>50000</v>
      </c>
      <c r="I173" s="188" t="s">
        <v>342</v>
      </c>
      <c r="J173" s="199">
        <f>J175</f>
        <v>50000</v>
      </c>
      <c r="K173" s="199">
        <f>K175+K176</f>
        <v>0</v>
      </c>
      <c r="L173" s="199">
        <f>L175+L176</f>
        <v>0</v>
      </c>
      <c r="M173" s="199">
        <v>0</v>
      </c>
      <c r="N173" s="199"/>
    </row>
    <row r="174" spans="1:14" ht="13.5" customHeight="1">
      <c r="A174" s="238"/>
      <c r="B174" s="238"/>
      <c r="C174" s="238"/>
      <c r="D174" s="238"/>
      <c r="E174" s="241"/>
      <c r="F174" s="244"/>
      <c r="G174" s="238"/>
      <c r="H174" s="247"/>
      <c r="I174" s="188" t="s">
        <v>343</v>
      </c>
      <c r="J174" s="190">
        <v>0</v>
      </c>
      <c r="K174" s="190">
        <v>0</v>
      </c>
      <c r="L174" s="190">
        <v>0</v>
      </c>
      <c r="M174" s="190">
        <v>0</v>
      </c>
      <c r="N174" s="190"/>
    </row>
    <row r="175" spans="1:14" ht="24">
      <c r="A175" s="238"/>
      <c r="B175" s="238"/>
      <c r="C175" s="238"/>
      <c r="D175" s="238"/>
      <c r="E175" s="241"/>
      <c r="F175" s="244"/>
      <c r="G175" s="238"/>
      <c r="H175" s="247"/>
      <c r="I175" s="191" t="s">
        <v>344</v>
      </c>
      <c r="J175" s="190">
        <v>50000</v>
      </c>
      <c r="K175" s="190">
        <v>0</v>
      </c>
      <c r="L175" s="190">
        <v>0</v>
      </c>
      <c r="M175" s="190">
        <v>0</v>
      </c>
      <c r="N175" s="190"/>
    </row>
    <row r="176" spans="1:14" ht="13.5" customHeight="1">
      <c r="A176" s="239"/>
      <c r="B176" s="239"/>
      <c r="C176" s="239"/>
      <c r="D176" s="239"/>
      <c r="E176" s="242"/>
      <c r="F176" s="245"/>
      <c r="G176" s="239"/>
      <c r="H176" s="248"/>
      <c r="I176" s="188" t="s">
        <v>345</v>
      </c>
      <c r="J176" s="190">
        <v>0</v>
      </c>
      <c r="K176" s="190">
        <v>0</v>
      </c>
      <c r="L176" s="190">
        <v>0</v>
      </c>
      <c r="M176" s="190">
        <v>0</v>
      </c>
      <c r="N176" s="190"/>
    </row>
    <row r="177" spans="1:14" ht="12.75" hidden="1">
      <c r="A177" s="237">
        <v>29</v>
      </c>
      <c r="B177" s="237">
        <v>900</v>
      </c>
      <c r="C177" s="237">
        <v>90013</v>
      </c>
      <c r="D177" s="237">
        <v>6050</v>
      </c>
      <c r="E177" s="240" t="s">
        <v>425</v>
      </c>
      <c r="F177" s="243" t="s">
        <v>394</v>
      </c>
      <c r="G177" s="237" t="s">
        <v>308</v>
      </c>
      <c r="H177" s="246">
        <v>0</v>
      </c>
      <c r="I177" s="188" t="s">
        <v>342</v>
      </c>
      <c r="J177" s="199">
        <f>J178+J179+J180</f>
        <v>0</v>
      </c>
      <c r="K177" s="199">
        <f>K179+K180</f>
        <v>0</v>
      </c>
      <c r="L177" s="199">
        <f>L179+L180</f>
        <v>0</v>
      </c>
      <c r="M177" s="199">
        <v>0</v>
      </c>
      <c r="N177" s="199"/>
    </row>
    <row r="178" spans="1:14" ht="12.75" hidden="1">
      <c r="A178" s="238"/>
      <c r="B178" s="238"/>
      <c r="C178" s="238"/>
      <c r="D178" s="238"/>
      <c r="E178" s="241"/>
      <c r="F178" s="244"/>
      <c r="G178" s="238"/>
      <c r="H178" s="247"/>
      <c r="I178" s="188" t="s">
        <v>343</v>
      </c>
      <c r="J178" s="190">
        <v>0</v>
      </c>
      <c r="K178" s="190">
        <v>0</v>
      </c>
      <c r="L178" s="190">
        <v>0</v>
      </c>
      <c r="M178" s="190">
        <v>0</v>
      </c>
      <c r="N178" s="190"/>
    </row>
    <row r="179" spans="1:14" ht="24" hidden="1">
      <c r="A179" s="238"/>
      <c r="B179" s="238"/>
      <c r="C179" s="238"/>
      <c r="D179" s="238"/>
      <c r="E179" s="241"/>
      <c r="F179" s="244"/>
      <c r="G179" s="238"/>
      <c r="H179" s="247"/>
      <c r="I179" s="191" t="s">
        <v>344</v>
      </c>
      <c r="J179" s="190">
        <v>0</v>
      </c>
      <c r="K179" s="190">
        <v>0</v>
      </c>
      <c r="L179" s="190">
        <v>0</v>
      </c>
      <c r="M179" s="190">
        <v>0</v>
      </c>
      <c r="N179" s="190"/>
    </row>
    <row r="180" spans="1:14" ht="12.75" hidden="1">
      <c r="A180" s="239"/>
      <c r="B180" s="239"/>
      <c r="C180" s="239"/>
      <c r="D180" s="239"/>
      <c r="E180" s="242"/>
      <c r="F180" s="245"/>
      <c r="G180" s="239"/>
      <c r="H180" s="248"/>
      <c r="I180" s="188" t="s">
        <v>345</v>
      </c>
      <c r="J180" s="190">
        <v>0</v>
      </c>
      <c r="K180" s="190">
        <v>0</v>
      </c>
      <c r="L180" s="190">
        <v>0</v>
      </c>
      <c r="M180" s="190">
        <v>0</v>
      </c>
      <c r="N180" s="190"/>
    </row>
    <row r="181" spans="1:14" ht="12.75">
      <c r="A181" s="237">
        <v>21</v>
      </c>
      <c r="B181" s="237">
        <v>900</v>
      </c>
      <c r="C181" s="237">
        <v>90015</v>
      </c>
      <c r="D181" s="237">
        <v>6050</v>
      </c>
      <c r="E181" s="240" t="s">
        <v>352</v>
      </c>
      <c r="F181" s="243" t="s">
        <v>394</v>
      </c>
      <c r="G181" s="237">
        <v>2009</v>
      </c>
      <c r="H181" s="246">
        <v>50000</v>
      </c>
      <c r="I181" s="188" t="s">
        <v>342</v>
      </c>
      <c r="J181" s="189">
        <f>J182+J183</f>
        <v>50000</v>
      </c>
      <c r="K181" s="190">
        <f>K182+K183+K184</f>
        <v>0</v>
      </c>
      <c r="L181" s="190">
        <f>L182+L183+L184</f>
        <v>0</v>
      </c>
      <c r="M181" s="190">
        <v>0</v>
      </c>
      <c r="N181" s="190"/>
    </row>
    <row r="182" spans="1:14" ht="12.75">
      <c r="A182" s="238"/>
      <c r="B182" s="238"/>
      <c r="C182" s="238"/>
      <c r="D182" s="238"/>
      <c r="E182" s="241"/>
      <c r="F182" s="244"/>
      <c r="G182" s="238"/>
      <c r="H182" s="247"/>
      <c r="I182" s="188" t="s">
        <v>343</v>
      </c>
      <c r="J182" s="190">
        <v>0</v>
      </c>
      <c r="K182" s="190">
        <v>0</v>
      </c>
      <c r="L182" s="190">
        <v>0</v>
      </c>
      <c r="M182" s="190">
        <v>0</v>
      </c>
      <c r="N182" s="190"/>
    </row>
    <row r="183" spans="1:14" ht="24">
      <c r="A183" s="238"/>
      <c r="B183" s="238"/>
      <c r="C183" s="238"/>
      <c r="D183" s="238"/>
      <c r="E183" s="241"/>
      <c r="F183" s="244"/>
      <c r="G183" s="238"/>
      <c r="H183" s="247"/>
      <c r="I183" s="191" t="s">
        <v>344</v>
      </c>
      <c r="J183" s="190">
        <v>50000</v>
      </c>
      <c r="K183" s="190">
        <v>0</v>
      </c>
      <c r="L183" s="190">
        <v>0</v>
      </c>
      <c r="M183" s="190">
        <v>0</v>
      </c>
      <c r="N183" s="190"/>
    </row>
    <row r="184" spans="1:14" ht="12" customHeight="1">
      <c r="A184" s="239"/>
      <c r="B184" s="239"/>
      <c r="C184" s="239"/>
      <c r="D184" s="239"/>
      <c r="E184" s="242"/>
      <c r="F184" s="245"/>
      <c r="G184" s="239"/>
      <c r="H184" s="248"/>
      <c r="I184" s="188" t="s">
        <v>345</v>
      </c>
      <c r="J184" s="190">
        <v>0</v>
      </c>
      <c r="K184" s="190">
        <v>0</v>
      </c>
      <c r="L184" s="190">
        <v>0</v>
      </c>
      <c r="M184" s="190">
        <v>0</v>
      </c>
      <c r="N184" s="190"/>
    </row>
    <row r="185" spans="1:14" ht="12.75" hidden="1">
      <c r="A185" s="237">
        <v>25</v>
      </c>
      <c r="B185" s="237">
        <v>900</v>
      </c>
      <c r="C185" s="237">
        <v>90017</v>
      </c>
      <c r="D185" s="237">
        <v>6060</v>
      </c>
      <c r="E185" s="240" t="s">
        <v>426</v>
      </c>
      <c r="F185" s="243" t="s">
        <v>427</v>
      </c>
      <c r="G185" s="237">
        <v>2008</v>
      </c>
      <c r="H185" s="246">
        <v>200000</v>
      </c>
      <c r="I185" s="188" t="s">
        <v>342</v>
      </c>
      <c r="J185" s="189">
        <f>J187</f>
        <v>200000</v>
      </c>
      <c r="K185" s="189">
        <f>K187</f>
        <v>0</v>
      </c>
      <c r="L185" s="189">
        <f>L187</f>
        <v>0</v>
      </c>
      <c r="M185" s="190">
        <v>0</v>
      </c>
      <c r="N185" s="190"/>
    </row>
    <row r="186" spans="1:14" ht="12.75" hidden="1">
      <c r="A186" s="238"/>
      <c r="B186" s="238"/>
      <c r="C186" s="238"/>
      <c r="D186" s="238"/>
      <c r="E186" s="241"/>
      <c r="F186" s="244"/>
      <c r="G186" s="238"/>
      <c r="H186" s="247"/>
      <c r="I186" s="188" t="s">
        <v>343</v>
      </c>
      <c r="J186" s="190">
        <v>0</v>
      </c>
      <c r="K186" s="190">
        <v>0</v>
      </c>
      <c r="L186" s="190">
        <v>0</v>
      </c>
      <c r="M186" s="190">
        <v>0</v>
      </c>
      <c r="N186" s="190"/>
    </row>
    <row r="187" spans="1:14" ht="24" hidden="1">
      <c r="A187" s="238"/>
      <c r="B187" s="238"/>
      <c r="C187" s="238"/>
      <c r="D187" s="238"/>
      <c r="E187" s="241"/>
      <c r="F187" s="244"/>
      <c r="G187" s="238"/>
      <c r="H187" s="247"/>
      <c r="I187" s="191" t="s">
        <v>344</v>
      </c>
      <c r="J187" s="190">
        <v>200000</v>
      </c>
      <c r="K187" s="190">
        <v>0</v>
      </c>
      <c r="L187" s="190">
        <v>0</v>
      </c>
      <c r="M187" s="190">
        <v>0</v>
      </c>
      <c r="N187" s="190"/>
    </row>
    <row r="188" spans="1:14" ht="12.75" hidden="1">
      <c r="A188" s="239"/>
      <c r="B188" s="239"/>
      <c r="C188" s="239"/>
      <c r="D188" s="239"/>
      <c r="E188" s="242"/>
      <c r="F188" s="245"/>
      <c r="G188" s="239"/>
      <c r="H188" s="248"/>
      <c r="I188" s="188" t="s">
        <v>345</v>
      </c>
      <c r="J188" s="190">
        <v>0</v>
      </c>
      <c r="K188" s="190">
        <v>0</v>
      </c>
      <c r="L188" s="190">
        <v>0</v>
      </c>
      <c r="M188" s="190">
        <v>0</v>
      </c>
      <c r="N188" s="190"/>
    </row>
    <row r="189" spans="1:14" ht="15.75" customHeight="1" hidden="1">
      <c r="A189" s="237">
        <v>24</v>
      </c>
      <c r="B189" s="237">
        <v>926</v>
      </c>
      <c r="C189" s="237">
        <v>92695</v>
      </c>
      <c r="D189" s="237">
        <v>6050</v>
      </c>
      <c r="E189" s="240" t="s">
        <v>428</v>
      </c>
      <c r="F189" s="243" t="s">
        <v>429</v>
      </c>
      <c r="G189" s="237">
        <v>2008</v>
      </c>
      <c r="H189" s="246">
        <v>0</v>
      </c>
      <c r="I189" s="188" t="s">
        <v>342</v>
      </c>
      <c r="J189" s="189">
        <f>J191</f>
        <v>0</v>
      </c>
      <c r="K189" s="190">
        <f>K190+K191+K192</f>
        <v>0</v>
      </c>
      <c r="L189" s="190">
        <f>L190+L191+L192</f>
        <v>0</v>
      </c>
      <c r="M189" s="190">
        <v>0</v>
      </c>
      <c r="N189" s="190"/>
    </row>
    <row r="190" spans="1:14" ht="13.5" customHeight="1" hidden="1">
      <c r="A190" s="238"/>
      <c r="B190" s="238"/>
      <c r="C190" s="238"/>
      <c r="D190" s="238"/>
      <c r="E190" s="241"/>
      <c r="F190" s="244"/>
      <c r="G190" s="238"/>
      <c r="H190" s="247"/>
      <c r="I190" s="188" t="s">
        <v>343</v>
      </c>
      <c r="J190" s="190">
        <v>0</v>
      </c>
      <c r="K190" s="190">
        <v>0</v>
      </c>
      <c r="L190" s="190">
        <v>0</v>
      </c>
      <c r="M190" s="190">
        <v>0</v>
      </c>
      <c r="N190" s="190"/>
    </row>
    <row r="191" spans="1:14" ht="22.5" customHeight="1" hidden="1">
      <c r="A191" s="238"/>
      <c r="B191" s="238"/>
      <c r="C191" s="238"/>
      <c r="D191" s="238"/>
      <c r="E191" s="241"/>
      <c r="F191" s="244"/>
      <c r="G191" s="238"/>
      <c r="H191" s="247"/>
      <c r="I191" s="191" t="s">
        <v>344</v>
      </c>
      <c r="J191" s="190">
        <v>0</v>
      </c>
      <c r="K191" s="190">
        <v>0</v>
      </c>
      <c r="L191" s="190">
        <v>0</v>
      </c>
      <c r="M191" s="190">
        <v>0</v>
      </c>
      <c r="N191" s="190"/>
    </row>
    <row r="192" spans="1:14" ht="19.5" customHeight="1" hidden="1">
      <c r="A192" s="239"/>
      <c r="B192" s="239"/>
      <c r="C192" s="239"/>
      <c r="D192" s="239"/>
      <c r="E192" s="242"/>
      <c r="F192" s="245"/>
      <c r="G192" s="239"/>
      <c r="H192" s="248"/>
      <c r="I192" s="188" t="s">
        <v>345</v>
      </c>
      <c r="J192" s="190">
        <v>0</v>
      </c>
      <c r="K192" s="190">
        <v>0</v>
      </c>
      <c r="L192" s="190">
        <v>0</v>
      </c>
      <c r="M192" s="190">
        <v>0</v>
      </c>
      <c r="N192" s="190"/>
    </row>
    <row r="193" spans="1:14" ht="12.75" hidden="1">
      <c r="A193" s="237">
        <v>21</v>
      </c>
      <c r="B193" s="237">
        <v>926</v>
      </c>
      <c r="C193" s="237">
        <v>92695</v>
      </c>
      <c r="D193" s="237">
        <v>6050</v>
      </c>
      <c r="E193" s="240" t="s">
        <v>430</v>
      </c>
      <c r="F193" s="243" t="s">
        <v>429</v>
      </c>
      <c r="G193" s="237" t="s">
        <v>408</v>
      </c>
      <c r="H193" s="246">
        <v>207000</v>
      </c>
      <c r="I193" s="188" t="s">
        <v>342</v>
      </c>
      <c r="J193" s="189">
        <f>J195</f>
        <v>0</v>
      </c>
      <c r="K193" s="189">
        <f>K194+K196</f>
        <v>150000</v>
      </c>
      <c r="L193" s="189">
        <f>L194+L196</f>
        <v>0</v>
      </c>
      <c r="M193" s="189">
        <v>0</v>
      </c>
      <c r="N193" s="189"/>
    </row>
    <row r="194" spans="1:14" ht="12.75" hidden="1">
      <c r="A194" s="238"/>
      <c r="B194" s="238"/>
      <c r="C194" s="238"/>
      <c r="D194" s="238"/>
      <c r="E194" s="241"/>
      <c r="F194" s="244"/>
      <c r="G194" s="238"/>
      <c r="H194" s="247"/>
      <c r="I194" s="188" t="s">
        <v>343</v>
      </c>
      <c r="J194" s="194">
        <v>0</v>
      </c>
      <c r="K194" s="190">
        <v>0</v>
      </c>
      <c r="L194" s="190">
        <v>0</v>
      </c>
      <c r="M194" s="190">
        <v>0</v>
      </c>
      <c r="N194" s="190"/>
    </row>
    <row r="195" spans="1:14" ht="24" hidden="1">
      <c r="A195" s="238"/>
      <c r="B195" s="238"/>
      <c r="C195" s="238"/>
      <c r="D195" s="238"/>
      <c r="E195" s="241"/>
      <c r="F195" s="244"/>
      <c r="G195" s="238"/>
      <c r="H195" s="247"/>
      <c r="I195" s="191" t="s">
        <v>344</v>
      </c>
      <c r="J195" s="190">
        <v>0</v>
      </c>
      <c r="K195" s="190">
        <v>0</v>
      </c>
      <c r="L195" s="190">
        <v>0</v>
      </c>
      <c r="M195" s="190">
        <v>0</v>
      </c>
      <c r="N195" s="190"/>
    </row>
    <row r="196" spans="1:14" ht="21.75" customHeight="1" hidden="1">
      <c r="A196" s="239"/>
      <c r="B196" s="239"/>
      <c r="C196" s="239"/>
      <c r="D196" s="239"/>
      <c r="E196" s="242"/>
      <c r="F196" s="245"/>
      <c r="G196" s="239"/>
      <c r="H196" s="248"/>
      <c r="I196" s="188" t="s">
        <v>409</v>
      </c>
      <c r="J196" s="190">
        <v>0</v>
      </c>
      <c r="K196" s="190">
        <v>150000</v>
      </c>
      <c r="L196" s="190">
        <v>0</v>
      </c>
      <c r="M196" s="190">
        <v>0</v>
      </c>
      <c r="N196" s="190"/>
    </row>
    <row r="197" spans="1:14" ht="14.25" customHeight="1" hidden="1">
      <c r="A197" s="237">
        <v>22</v>
      </c>
      <c r="B197" s="237">
        <v>926</v>
      </c>
      <c r="C197" s="237">
        <v>92695</v>
      </c>
      <c r="D197" s="237">
        <v>6050</v>
      </c>
      <c r="E197" s="240" t="s">
        <v>431</v>
      </c>
      <c r="F197" s="243" t="s">
        <v>429</v>
      </c>
      <c r="G197" s="237">
        <v>2008</v>
      </c>
      <c r="H197" s="246">
        <v>125000</v>
      </c>
      <c r="I197" s="188" t="s">
        <v>342</v>
      </c>
      <c r="J197" s="189">
        <f>J199+J200</f>
        <v>0</v>
      </c>
      <c r="K197" s="189">
        <f>K198+K200</f>
        <v>0</v>
      </c>
      <c r="L197" s="189">
        <f>L198+L200</f>
        <v>0</v>
      </c>
      <c r="M197" s="190">
        <v>0</v>
      </c>
      <c r="N197" s="190"/>
    </row>
    <row r="198" spans="1:14" ht="15" customHeight="1" hidden="1">
      <c r="A198" s="238"/>
      <c r="B198" s="238"/>
      <c r="C198" s="238"/>
      <c r="D198" s="238"/>
      <c r="E198" s="241"/>
      <c r="F198" s="244"/>
      <c r="G198" s="238"/>
      <c r="H198" s="247"/>
      <c r="I198" s="188" t="s">
        <v>343</v>
      </c>
      <c r="J198" s="194">
        <v>0</v>
      </c>
      <c r="K198" s="190">
        <v>0</v>
      </c>
      <c r="L198" s="190">
        <v>0</v>
      </c>
      <c r="M198" s="190">
        <v>0</v>
      </c>
      <c r="N198" s="190"/>
    </row>
    <row r="199" spans="1:14" ht="24" hidden="1">
      <c r="A199" s="238"/>
      <c r="B199" s="238"/>
      <c r="C199" s="238"/>
      <c r="D199" s="238"/>
      <c r="E199" s="241"/>
      <c r="F199" s="244"/>
      <c r="G199" s="238"/>
      <c r="H199" s="247"/>
      <c r="I199" s="191" t="s">
        <v>344</v>
      </c>
      <c r="J199" s="190">
        <v>0</v>
      </c>
      <c r="K199" s="190">
        <v>0</v>
      </c>
      <c r="L199" s="190">
        <v>0</v>
      </c>
      <c r="M199" s="190">
        <v>0</v>
      </c>
      <c r="N199" s="190"/>
    </row>
    <row r="200" spans="1:14" ht="16.5" customHeight="1" hidden="1">
      <c r="A200" s="239"/>
      <c r="B200" s="239"/>
      <c r="C200" s="239"/>
      <c r="D200" s="239"/>
      <c r="E200" s="242"/>
      <c r="F200" s="245"/>
      <c r="G200" s="239"/>
      <c r="H200" s="248"/>
      <c r="I200" s="188" t="s">
        <v>345</v>
      </c>
      <c r="J200" s="190">
        <v>0</v>
      </c>
      <c r="K200" s="190">
        <v>0</v>
      </c>
      <c r="L200" s="190">
        <v>0</v>
      </c>
      <c r="M200" s="190">
        <v>0</v>
      </c>
      <c r="N200" s="190"/>
    </row>
    <row r="201" spans="1:14" ht="12.75" hidden="1">
      <c r="A201" s="237">
        <v>24</v>
      </c>
      <c r="B201" s="237">
        <v>926</v>
      </c>
      <c r="C201" s="237">
        <v>92695</v>
      </c>
      <c r="D201" s="237">
        <v>6050</v>
      </c>
      <c r="E201" s="240" t="s">
        <v>432</v>
      </c>
      <c r="F201" s="243" t="s">
        <v>429</v>
      </c>
      <c r="G201" s="237">
        <v>2008</v>
      </c>
      <c r="H201" s="246">
        <v>350000</v>
      </c>
      <c r="I201" s="188" t="s">
        <v>342</v>
      </c>
      <c r="J201" s="189">
        <f>J203+J202+J204</f>
        <v>0</v>
      </c>
      <c r="K201" s="189">
        <f>K202+K204</f>
        <v>0</v>
      </c>
      <c r="L201" s="189">
        <f>L202+L204</f>
        <v>0</v>
      </c>
      <c r="M201" s="190">
        <v>0</v>
      </c>
      <c r="N201" s="190"/>
    </row>
    <row r="202" spans="1:14" ht="12.75" hidden="1">
      <c r="A202" s="238"/>
      <c r="B202" s="238"/>
      <c r="C202" s="238"/>
      <c r="D202" s="238"/>
      <c r="E202" s="241"/>
      <c r="F202" s="244"/>
      <c r="G202" s="238"/>
      <c r="H202" s="247"/>
      <c r="I202" s="188" t="s">
        <v>343</v>
      </c>
      <c r="J202" s="190">
        <v>0</v>
      </c>
      <c r="K202" s="190">
        <v>0</v>
      </c>
      <c r="L202" s="190">
        <v>0</v>
      </c>
      <c r="M202" s="190">
        <v>0</v>
      </c>
      <c r="N202" s="190"/>
    </row>
    <row r="203" spans="1:14" ht="24" hidden="1">
      <c r="A203" s="238"/>
      <c r="B203" s="238"/>
      <c r="C203" s="238"/>
      <c r="D203" s="238"/>
      <c r="E203" s="241"/>
      <c r="F203" s="244"/>
      <c r="G203" s="238"/>
      <c r="H203" s="247"/>
      <c r="I203" s="191" t="s">
        <v>344</v>
      </c>
      <c r="J203" s="190">
        <v>0</v>
      </c>
      <c r="K203" s="190">
        <v>0</v>
      </c>
      <c r="L203" s="190">
        <v>0</v>
      </c>
      <c r="M203" s="190">
        <v>0</v>
      </c>
      <c r="N203" s="190"/>
    </row>
    <row r="204" spans="1:14" ht="12.75" hidden="1">
      <c r="A204" s="239"/>
      <c r="B204" s="239"/>
      <c r="C204" s="239"/>
      <c r="D204" s="239"/>
      <c r="E204" s="242"/>
      <c r="F204" s="245"/>
      <c r="G204" s="239"/>
      <c r="H204" s="248"/>
      <c r="I204" s="188" t="s">
        <v>345</v>
      </c>
      <c r="J204" s="190">
        <v>0</v>
      </c>
      <c r="K204" s="190">
        <v>0</v>
      </c>
      <c r="L204" s="190">
        <v>0</v>
      </c>
      <c r="M204" s="190">
        <v>0</v>
      </c>
      <c r="N204" s="190"/>
    </row>
    <row r="205" spans="1:14" ht="12.75" hidden="1">
      <c r="A205" s="237">
        <v>31</v>
      </c>
      <c r="B205" s="237">
        <v>900</v>
      </c>
      <c r="C205" s="237">
        <v>90017</v>
      </c>
      <c r="D205" s="237">
        <v>6210</v>
      </c>
      <c r="E205" s="240" t="s">
        <v>426</v>
      </c>
      <c r="F205" s="243" t="s">
        <v>394</v>
      </c>
      <c r="G205" s="237" t="s">
        <v>308</v>
      </c>
      <c r="H205" s="246">
        <v>0</v>
      </c>
      <c r="I205" s="188" t="s">
        <v>342</v>
      </c>
      <c r="J205" s="189">
        <f>J207+J206+J208</f>
        <v>0</v>
      </c>
      <c r="K205" s="189">
        <v>0</v>
      </c>
      <c r="L205" s="189">
        <v>0</v>
      </c>
      <c r="M205" s="190">
        <v>0</v>
      </c>
      <c r="N205" s="190"/>
    </row>
    <row r="206" spans="1:14" ht="12.75" hidden="1">
      <c r="A206" s="238"/>
      <c r="B206" s="238"/>
      <c r="C206" s="238"/>
      <c r="D206" s="238"/>
      <c r="E206" s="241"/>
      <c r="F206" s="244"/>
      <c r="G206" s="238"/>
      <c r="H206" s="247"/>
      <c r="I206" s="188" t="s">
        <v>343</v>
      </c>
      <c r="J206" s="190">
        <v>0</v>
      </c>
      <c r="K206" s="190">
        <v>0</v>
      </c>
      <c r="L206" s="190">
        <v>0</v>
      </c>
      <c r="M206" s="190">
        <v>0</v>
      </c>
      <c r="N206" s="190"/>
    </row>
    <row r="207" spans="1:14" ht="24" hidden="1">
      <c r="A207" s="238"/>
      <c r="B207" s="238"/>
      <c r="C207" s="238"/>
      <c r="D207" s="238"/>
      <c r="E207" s="241"/>
      <c r="F207" s="244"/>
      <c r="G207" s="238"/>
      <c r="H207" s="247"/>
      <c r="I207" s="191" t="s">
        <v>344</v>
      </c>
      <c r="J207" s="190">
        <v>0</v>
      </c>
      <c r="K207" s="190">
        <v>0</v>
      </c>
      <c r="L207" s="190">
        <v>0</v>
      </c>
      <c r="M207" s="190">
        <v>0</v>
      </c>
      <c r="N207" s="190"/>
    </row>
    <row r="208" spans="1:14" ht="12.75" hidden="1">
      <c r="A208" s="239"/>
      <c r="B208" s="239"/>
      <c r="C208" s="239"/>
      <c r="D208" s="239"/>
      <c r="E208" s="242"/>
      <c r="F208" s="245"/>
      <c r="G208" s="239"/>
      <c r="H208" s="248"/>
      <c r="I208" s="188" t="s">
        <v>345</v>
      </c>
      <c r="J208" s="190">
        <v>0</v>
      </c>
      <c r="K208" s="190">
        <v>0</v>
      </c>
      <c r="L208" s="190">
        <v>0</v>
      </c>
      <c r="M208" s="190">
        <v>0</v>
      </c>
      <c r="N208" s="190"/>
    </row>
    <row r="209" spans="1:14" ht="12.75" hidden="1">
      <c r="A209" s="237">
        <v>32</v>
      </c>
      <c r="B209" s="237">
        <v>900</v>
      </c>
      <c r="C209" s="237">
        <v>90095</v>
      </c>
      <c r="D209" s="237">
        <v>6010</v>
      </c>
      <c r="E209" s="240" t="s">
        <v>433</v>
      </c>
      <c r="F209" s="243" t="s">
        <v>394</v>
      </c>
      <c r="G209" s="237" t="s">
        <v>308</v>
      </c>
      <c r="H209" s="246">
        <v>0</v>
      </c>
      <c r="I209" s="188" t="s">
        <v>353</v>
      </c>
      <c r="J209" s="189">
        <f>J210+J211+J212</f>
        <v>0</v>
      </c>
      <c r="K209" s="189">
        <f>K210+K211+K212</f>
        <v>0</v>
      </c>
      <c r="L209" s="189">
        <f>L210+L211+L212</f>
        <v>0</v>
      </c>
      <c r="M209" s="189">
        <v>0</v>
      </c>
      <c r="N209" s="190"/>
    </row>
    <row r="210" spans="1:14" ht="12.75" hidden="1">
      <c r="A210" s="238"/>
      <c r="B210" s="238"/>
      <c r="C210" s="238"/>
      <c r="D210" s="238"/>
      <c r="E210" s="241"/>
      <c r="F210" s="244"/>
      <c r="G210" s="238"/>
      <c r="H210" s="247"/>
      <c r="I210" s="188" t="s">
        <v>343</v>
      </c>
      <c r="J210" s="190">
        <v>0</v>
      </c>
      <c r="K210" s="190">
        <v>0</v>
      </c>
      <c r="L210" s="190">
        <v>0</v>
      </c>
      <c r="M210" s="190">
        <v>0</v>
      </c>
      <c r="N210" s="190"/>
    </row>
    <row r="211" spans="1:14" ht="24" hidden="1">
      <c r="A211" s="238"/>
      <c r="B211" s="238"/>
      <c r="C211" s="238"/>
      <c r="D211" s="238"/>
      <c r="E211" s="241"/>
      <c r="F211" s="244"/>
      <c r="G211" s="238"/>
      <c r="H211" s="247"/>
      <c r="I211" s="191" t="s">
        <v>344</v>
      </c>
      <c r="J211" s="190">
        <v>0</v>
      </c>
      <c r="K211" s="190">
        <v>0</v>
      </c>
      <c r="L211" s="190">
        <v>0</v>
      </c>
      <c r="M211" s="190">
        <v>0</v>
      </c>
      <c r="N211" s="190"/>
    </row>
    <row r="212" spans="1:14" ht="12.75" hidden="1">
      <c r="A212" s="239"/>
      <c r="B212" s="239"/>
      <c r="C212" s="239"/>
      <c r="D212" s="239"/>
      <c r="E212" s="242"/>
      <c r="F212" s="245"/>
      <c r="G212" s="239"/>
      <c r="H212" s="248"/>
      <c r="I212" s="188" t="s">
        <v>345</v>
      </c>
      <c r="J212" s="190">
        <v>0</v>
      </c>
      <c r="K212" s="190">
        <v>0</v>
      </c>
      <c r="L212" s="190">
        <v>0</v>
      </c>
      <c r="M212" s="190">
        <v>0</v>
      </c>
      <c r="N212" s="190"/>
    </row>
    <row r="213" spans="1:14" ht="12.75" hidden="1">
      <c r="A213" s="237">
        <v>33</v>
      </c>
      <c r="B213" s="237">
        <v>900</v>
      </c>
      <c r="C213" s="237">
        <v>90095</v>
      </c>
      <c r="D213" s="237">
        <v>6050</v>
      </c>
      <c r="E213" s="240" t="s">
        <v>434</v>
      </c>
      <c r="F213" s="243" t="s">
        <v>394</v>
      </c>
      <c r="G213" s="237" t="s">
        <v>308</v>
      </c>
      <c r="H213" s="246">
        <v>0</v>
      </c>
      <c r="I213" s="188" t="s">
        <v>353</v>
      </c>
      <c r="J213" s="189">
        <f>J214+J215+J216</f>
        <v>0</v>
      </c>
      <c r="K213" s="189">
        <f>K214+K215+K216</f>
        <v>0</v>
      </c>
      <c r="L213" s="189">
        <f>L214+L215+L216</f>
        <v>0</v>
      </c>
      <c r="M213" s="189">
        <v>0</v>
      </c>
      <c r="N213" s="190"/>
    </row>
    <row r="214" spans="1:14" ht="12.75" hidden="1">
      <c r="A214" s="238"/>
      <c r="B214" s="238"/>
      <c r="C214" s="238"/>
      <c r="D214" s="238"/>
      <c r="E214" s="241"/>
      <c r="F214" s="244"/>
      <c r="G214" s="238"/>
      <c r="H214" s="247"/>
      <c r="I214" s="188" t="s">
        <v>343</v>
      </c>
      <c r="J214" s="190">
        <v>0</v>
      </c>
      <c r="K214" s="190">
        <v>0</v>
      </c>
      <c r="L214" s="190">
        <v>0</v>
      </c>
      <c r="M214" s="190">
        <v>0</v>
      </c>
      <c r="N214" s="190"/>
    </row>
    <row r="215" spans="1:14" ht="24" hidden="1">
      <c r="A215" s="238"/>
      <c r="B215" s="238"/>
      <c r="C215" s="238"/>
      <c r="D215" s="238"/>
      <c r="E215" s="241"/>
      <c r="F215" s="244"/>
      <c r="G215" s="238"/>
      <c r="H215" s="247"/>
      <c r="I215" s="191" t="s">
        <v>344</v>
      </c>
      <c r="J215" s="190">
        <v>0</v>
      </c>
      <c r="K215" s="190">
        <v>0</v>
      </c>
      <c r="L215" s="190">
        <v>0</v>
      </c>
      <c r="M215" s="190">
        <v>0</v>
      </c>
      <c r="N215" s="190"/>
    </row>
    <row r="216" spans="1:14" ht="12.75" hidden="1">
      <c r="A216" s="239"/>
      <c r="B216" s="239"/>
      <c r="C216" s="239"/>
      <c r="D216" s="239"/>
      <c r="E216" s="242"/>
      <c r="F216" s="245"/>
      <c r="G216" s="239"/>
      <c r="H216" s="248"/>
      <c r="I216" s="188" t="s">
        <v>345</v>
      </c>
      <c r="J216" s="190">
        <v>0</v>
      </c>
      <c r="K216" s="190">
        <v>0</v>
      </c>
      <c r="L216" s="190">
        <v>0</v>
      </c>
      <c r="M216" s="190">
        <v>0</v>
      </c>
      <c r="N216" s="190"/>
    </row>
    <row r="217" spans="1:14" ht="12.75" hidden="1">
      <c r="A217" s="237">
        <v>34</v>
      </c>
      <c r="B217" s="237">
        <v>900</v>
      </c>
      <c r="C217" s="237">
        <v>90095</v>
      </c>
      <c r="D217" s="237">
        <v>6050</v>
      </c>
      <c r="E217" s="240" t="s">
        <v>435</v>
      </c>
      <c r="F217" s="243" t="s">
        <v>404</v>
      </c>
      <c r="G217" s="237" t="s">
        <v>308</v>
      </c>
      <c r="H217" s="246">
        <v>0</v>
      </c>
      <c r="I217" s="188" t="s">
        <v>353</v>
      </c>
      <c r="J217" s="189">
        <f>J218+J219+J220</f>
        <v>0</v>
      </c>
      <c r="K217" s="189">
        <f>K218+K219+K220</f>
        <v>0</v>
      </c>
      <c r="L217" s="189">
        <f>L218+L219+L220</f>
        <v>0</v>
      </c>
      <c r="M217" s="189">
        <v>0</v>
      </c>
      <c r="N217" s="190"/>
    </row>
    <row r="218" spans="1:14" ht="12.75" hidden="1">
      <c r="A218" s="238"/>
      <c r="B218" s="238"/>
      <c r="C218" s="238"/>
      <c r="D218" s="238"/>
      <c r="E218" s="241"/>
      <c r="F218" s="244"/>
      <c r="G218" s="238"/>
      <c r="H218" s="247"/>
      <c r="I218" s="188" t="s">
        <v>343</v>
      </c>
      <c r="J218" s="190">
        <v>0</v>
      </c>
      <c r="K218" s="190">
        <v>0</v>
      </c>
      <c r="L218" s="190">
        <v>0</v>
      </c>
      <c r="M218" s="190">
        <v>0</v>
      </c>
      <c r="N218" s="190"/>
    </row>
    <row r="219" spans="1:14" ht="24" hidden="1">
      <c r="A219" s="238"/>
      <c r="B219" s="238"/>
      <c r="C219" s="238"/>
      <c r="D219" s="238"/>
      <c r="E219" s="241"/>
      <c r="F219" s="244"/>
      <c r="G219" s="238"/>
      <c r="H219" s="247"/>
      <c r="I219" s="191" t="s">
        <v>344</v>
      </c>
      <c r="J219" s="190">
        <v>0</v>
      </c>
      <c r="K219" s="190">
        <v>0</v>
      </c>
      <c r="L219" s="190">
        <v>0</v>
      </c>
      <c r="M219" s="190">
        <v>0</v>
      </c>
      <c r="N219" s="190"/>
    </row>
    <row r="220" spans="1:14" ht="12.75" hidden="1">
      <c r="A220" s="239"/>
      <c r="B220" s="239"/>
      <c r="C220" s="239"/>
      <c r="D220" s="239"/>
      <c r="E220" s="242"/>
      <c r="F220" s="245"/>
      <c r="G220" s="239"/>
      <c r="H220" s="248"/>
      <c r="I220" s="188" t="s">
        <v>345</v>
      </c>
      <c r="J220" s="190">
        <v>0</v>
      </c>
      <c r="K220" s="190">
        <v>0</v>
      </c>
      <c r="L220" s="190">
        <v>0</v>
      </c>
      <c r="M220" s="190">
        <v>0</v>
      </c>
      <c r="N220" s="190"/>
    </row>
    <row r="221" spans="1:14" ht="12.75">
      <c r="A221" s="237">
        <v>22</v>
      </c>
      <c r="B221" s="237">
        <v>900</v>
      </c>
      <c r="C221" s="237">
        <v>90017</v>
      </c>
      <c r="D221" s="237">
        <v>6210</v>
      </c>
      <c r="E221" s="240" t="s">
        <v>426</v>
      </c>
      <c r="F221" s="243" t="s">
        <v>394</v>
      </c>
      <c r="G221" s="237">
        <v>2009</v>
      </c>
      <c r="H221" s="291">
        <v>50000</v>
      </c>
      <c r="I221" s="188" t="s">
        <v>342</v>
      </c>
      <c r="J221" s="190">
        <f>J223</f>
        <v>50000</v>
      </c>
      <c r="K221" s="190">
        <f>K222+K223+K224</f>
        <v>0</v>
      </c>
      <c r="L221" s="190">
        <f>L222+L223+L224</f>
        <v>0</v>
      </c>
      <c r="M221" s="190">
        <v>0</v>
      </c>
      <c r="N221" s="190"/>
    </row>
    <row r="222" spans="1:14" ht="12.75">
      <c r="A222" s="238"/>
      <c r="B222" s="238"/>
      <c r="C222" s="238"/>
      <c r="D222" s="238"/>
      <c r="E222" s="241"/>
      <c r="F222" s="244"/>
      <c r="G222" s="238"/>
      <c r="H222" s="292"/>
      <c r="I222" s="188" t="s">
        <v>343</v>
      </c>
      <c r="J222" s="190">
        <v>0</v>
      </c>
      <c r="K222" s="190">
        <v>0</v>
      </c>
      <c r="L222" s="190">
        <v>0</v>
      </c>
      <c r="M222" s="190">
        <v>0</v>
      </c>
      <c r="N222" s="190"/>
    </row>
    <row r="223" spans="1:14" ht="23.25" customHeight="1">
      <c r="A223" s="238"/>
      <c r="B223" s="238"/>
      <c r="C223" s="238"/>
      <c r="D223" s="238"/>
      <c r="E223" s="241"/>
      <c r="F223" s="244"/>
      <c r="G223" s="238"/>
      <c r="H223" s="292"/>
      <c r="I223" s="191" t="s">
        <v>344</v>
      </c>
      <c r="J223" s="190">
        <v>50000</v>
      </c>
      <c r="K223" s="190">
        <v>0</v>
      </c>
      <c r="L223" s="190">
        <v>0</v>
      </c>
      <c r="M223" s="190">
        <v>0</v>
      </c>
      <c r="N223" s="190"/>
    </row>
    <row r="224" spans="1:14" ht="18" customHeight="1">
      <c r="A224" s="239"/>
      <c r="B224" s="239"/>
      <c r="C224" s="239"/>
      <c r="D224" s="239"/>
      <c r="E224" s="242"/>
      <c r="F224" s="245"/>
      <c r="G224" s="239"/>
      <c r="H224" s="293"/>
      <c r="I224" s="188" t="s">
        <v>345</v>
      </c>
      <c r="J224" s="190">
        <v>0</v>
      </c>
      <c r="K224" s="190">
        <v>0</v>
      </c>
      <c r="L224" s="190">
        <v>0</v>
      </c>
      <c r="M224" s="190">
        <v>0</v>
      </c>
      <c r="N224" s="190"/>
    </row>
    <row r="225" spans="1:14" ht="12.75" customHeight="1">
      <c r="A225" s="237">
        <v>23</v>
      </c>
      <c r="B225" s="237">
        <v>921</v>
      </c>
      <c r="C225" s="237">
        <v>92195</v>
      </c>
      <c r="D225" s="237">
        <v>6050</v>
      </c>
      <c r="E225" s="240" t="s">
        <v>436</v>
      </c>
      <c r="F225" s="243" t="s">
        <v>404</v>
      </c>
      <c r="G225" s="237" t="s">
        <v>441</v>
      </c>
      <c r="H225" s="246">
        <v>750000</v>
      </c>
      <c r="I225" s="188" t="s">
        <v>353</v>
      </c>
      <c r="J225" s="189">
        <f>J227</f>
        <v>100000</v>
      </c>
      <c r="K225" s="189">
        <f>K226+K228</f>
        <v>650000</v>
      </c>
      <c r="L225" s="189">
        <f>L226+L228</f>
        <v>0</v>
      </c>
      <c r="M225" s="189">
        <f>M226+M228</f>
        <v>0</v>
      </c>
      <c r="N225" s="190"/>
    </row>
    <row r="226" spans="1:14" ht="12.75">
      <c r="A226" s="238"/>
      <c r="B226" s="238"/>
      <c r="C226" s="238"/>
      <c r="D226" s="238"/>
      <c r="E226" s="241"/>
      <c r="F226" s="244"/>
      <c r="G226" s="238"/>
      <c r="H226" s="247"/>
      <c r="I226" s="188" t="s">
        <v>343</v>
      </c>
      <c r="J226" s="190">
        <v>0</v>
      </c>
      <c r="K226" s="190">
        <v>150000</v>
      </c>
      <c r="L226" s="190">
        <v>0</v>
      </c>
      <c r="M226" s="190">
        <v>0</v>
      </c>
      <c r="N226" s="190"/>
    </row>
    <row r="227" spans="1:14" ht="24">
      <c r="A227" s="238"/>
      <c r="B227" s="238"/>
      <c r="C227" s="238"/>
      <c r="D227" s="238"/>
      <c r="E227" s="241"/>
      <c r="F227" s="244"/>
      <c r="G227" s="238"/>
      <c r="H227" s="247"/>
      <c r="I227" s="191" t="s">
        <v>344</v>
      </c>
      <c r="J227" s="190">
        <v>100000</v>
      </c>
      <c r="K227" s="190">
        <v>0</v>
      </c>
      <c r="L227" s="190">
        <v>0</v>
      </c>
      <c r="M227" s="190">
        <v>0</v>
      </c>
      <c r="N227" s="190"/>
    </row>
    <row r="228" spans="1:14" ht="12.75">
      <c r="A228" s="239"/>
      <c r="B228" s="239"/>
      <c r="C228" s="239"/>
      <c r="D228" s="239"/>
      <c r="E228" s="242"/>
      <c r="F228" s="245"/>
      <c r="G228" s="239"/>
      <c r="H228" s="248"/>
      <c r="I228" s="188" t="s">
        <v>345</v>
      </c>
      <c r="J228" s="190">
        <v>0</v>
      </c>
      <c r="K228" s="190">
        <v>500000</v>
      </c>
      <c r="L228" s="190">
        <v>0</v>
      </c>
      <c r="M228" s="190">
        <v>0</v>
      </c>
      <c r="N228" s="190"/>
    </row>
    <row r="229" spans="1:14" ht="12.75" customHeight="1" hidden="1">
      <c r="A229" s="237">
        <v>36</v>
      </c>
      <c r="B229" s="237">
        <v>926</v>
      </c>
      <c r="C229" s="237">
        <v>92601</v>
      </c>
      <c r="D229" s="237">
        <v>6050</v>
      </c>
      <c r="E229" s="240" t="s">
        <v>437</v>
      </c>
      <c r="F229" s="243" t="s">
        <v>394</v>
      </c>
      <c r="G229" s="237" t="s">
        <v>308</v>
      </c>
      <c r="H229" s="246">
        <v>0</v>
      </c>
      <c r="I229" s="188" t="s">
        <v>342</v>
      </c>
      <c r="J229" s="189">
        <f>J230+J231+J232</f>
        <v>0</v>
      </c>
      <c r="K229" s="190">
        <f>K230+K231+K232</f>
        <v>0</v>
      </c>
      <c r="L229" s="190">
        <f>L230+L231+L232</f>
        <v>0</v>
      </c>
      <c r="M229" s="190">
        <v>0</v>
      </c>
      <c r="N229" s="190"/>
    </row>
    <row r="230" spans="1:14" ht="12.75" hidden="1">
      <c r="A230" s="238"/>
      <c r="B230" s="238"/>
      <c r="C230" s="238"/>
      <c r="D230" s="238"/>
      <c r="E230" s="241"/>
      <c r="F230" s="244"/>
      <c r="G230" s="238"/>
      <c r="H230" s="247"/>
      <c r="I230" s="188" t="s">
        <v>343</v>
      </c>
      <c r="J230" s="190">
        <v>0</v>
      </c>
      <c r="K230" s="190">
        <v>0</v>
      </c>
      <c r="L230" s="190">
        <v>0</v>
      </c>
      <c r="M230" s="190">
        <v>0</v>
      </c>
      <c r="N230" s="190"/>
    </row>
    <row r="231" spans="1:14" ht="24" hidden="1">
      <c r="A231" s="238"/>
      <c r="B231" s="238"/>
      <c r="C231" s="238"/>
      <c r="D231" s="238"/>
      <c r="E231" s="241"/>
      <c r="F231" s="244"/>
      <c r="G231" s="238"/>
      <c r="H231" s="247"/>
      <c r="I231" s="191" t="s">
        <v>344</v>
      </c>
      <c r="J231" s="190">
        <v>0</v>
      </c>
      <c r="K231" s="190">
        <v>0</v>
      </c>
      <c r="L231" s="190">
        <v>0</v>
      </c>
      <c r="M231" s="190">
        <v>0</v>
      </c>
      <c r="N231" s="190"/>
    </row>
    <row r="232" spans="1:14" ht="12.75" hidden="1">
      <c r="A232" s="239"/>
      <c r="B232" s="239"/>
      <c r="C232" s="239"/>
      <c r="D232" s="239"/>
      <c r="E232" s="242"/>
      <c r="F232" s="245"/>
      <c r="G232" s="239"/>
      <c r="H232" s="248"/>
      <c r="I232" s="188" t="s">
        <v>345</v>
      </c>
      <c r="J232" s="190">
        <v>0</v>
      </c>
      <c r="K232" s="190">
        <v>0</v>
      </c>
      <c r="L232" s="190">
        <v>0</v>
      </c>
      <c r="M232" s="190">
        <v>0</v>
      </c>
      <c r="N232" s="190"/>
    </row>
    <row r="233" spans="1:14" ht="12.75" customHeight="1" hidden="1">
      <c r="A233" s="237">
        <v>37</v>
      </c>
      <c r="B233" s="237">
        <v>926</v>
      </c>
      <c r="C233" s="237">
        <v>92695</v>
      </c>
      <c r="D233" s="237">
        <v>6050</v>
      </c>
      <c r="E233" s="240" t="s">
        <v>428</v>
      </c>
      <c r="F233" s="243" t="s">
        <v>394</v>
      </c>
      <c r="G233" s="237" t="s">
        <v>308</v>
      </c>
      <c r="H233" s="246">
        <v>0</v>
      </c>
      <c r="I233" s="188" t="s">
        <v>342</v>
      </c>
      <c r="J233" s="189">
        <f>J235</f>
        <v>0</v>
      </c>
      <c r="K233" s="190">
        <f>K234+K235+K236</f>
        <v>0</v>
      </c>
      <c r="L233" s="190">
        <f>L234+L235+L236</f>
        <v>0</v>
      </c>
      <c r="M233" s="190">
        <v>0</v>
      </c>
      <c r="N233" s="190"/>
    </row>
    <row r="234" spans="1:14" ht="12.75" hidden="1">
      <c r="A234" s="238"/>
      <c r="B234" s="238"/>
      <c r="C234" s="238"/>
      <c r="D234" s="238"/>
      <c r="E234" s="241"/>
      <c r="F234" s="244"/>
      <c r="G234" s="238"/>
      <c r="H234" s="247"/>
      <c r="I234" s="188" t="s">
        <v>343</v>
      </c>
      <c r="J234" s="190">
        <v>0</v>
      </c>
      <c r="K234" s="190">
        <v>0</v>
      </c>
      <c r="L234" s="190">
        <v>0</v>
      </c>
      <c r="M234" s="190">
        <v>0</v>
      </c>
      <c r="N234" s="190"/>
    </row>
    <row r="235" spans="1:14" ht="24" hidden="1">
      <c r="A235" s="238"/>
      <c r="B235" s="238"/>
      <c r="C235" s="238"/>
      <c r="D235" s="238"/>
      <c r="E235" s="241"/>
      <c r="F235" s="244"/>
      <c r="G235" s="238"/>
      <c r="H235" s="247"/>
      <c r="I235" s="191" t="s">
        <v>344</v>
      </c>
      <c r="J235" s="190">
        <v>0</v>
      </c>
      <c r="K235" s="190">
        <v>0</v>
      </c>
      <c r="L235" s="190">
        <v>0</v>
      </c>
      <c r="M235" s="190">
        <v>0</v>
      </c>
      <c r="N235" s="190"/>
    </row>
    <row r="236" spans="1:14" ht="12.75" hidden="1">
      <c r="A236" s="239"/>
      <c r="B236" s="239"/>
      <c r="C236" s="239"/>
      <c r="D236" s="239"/>
      <c r="E236" s="242"/>
      <c r="F236" s="245"/>
      <c r="G236" s="239"/>
      <c r="H236" s="248"/>
      <c r="I236" s="188" t="s">
        <v>345</v>
      </c>
      <c r="J236" s="190">
        <v>0</v>
      </c>
      <c r="K236" s="190">
        <v>0</v>
      </c>
      <c r="L236" s="190">
        <v>0</v>
      </c>
      <c r="M236" s="190">
        <v>0</v>
      </c>
      <c r="N236" s="190"/>
    </row>
    <row r="237" spans="1:14" ht="12.75" hidden="1">
      <c r="A237" s="237">
        <v>33</v>
      </c>
      <c r="B237" s="237">
        <v>926</v>
      </c>
      <c r="C237" s="237">
        <v>92601</v>
      </c>
      <c r="D237" s="237">
        <v>6050</v>
      </c>
      <c r="E237" s="240" t="s">
        <v>437</v>
      </c>
      <c r="F237" s="243" t="s">
        <v>394</v>
      </c>
      <c r="G237" s="237">
        <v>2008</v>
      </c>
      <c r="H237" s="246">
        <v>0</v>
      </c>
      <c r="I237" s="188" t="s">
        <v>342</v>
      </c>
      <c r="J237" s="189">
        <f>J238+J239</f>
        <v>0</v>
      </c>
      <c r="K237" s="190">
        <f>K238+K239+K240</f>
        <v>0</v>
      </c>
      <c r="L237" s="190">
        <f>L238+L239+L240</f>
        <v>0</v>
      </c>
      <c r="M237" s="190">
        <v>0</v>
      </c>
      <c r="N237" s="190"/>
    </row>
    <row r="238" spans="1:14" ht="12.75" hidden="1">
      <c r="A238" s="238"/>
      <c r="B238" s="238"/>
      <c r="C238" s="238"/>
      <c r="D238" s="238"/>
      <c r="E238" s="241"/>
      <c r="F238" s="244"/>
      <c r="G238" s="238"/>
      <c r="H238" s="247"/>
      <c r="I238" s="188" t="s">
        <v>343</v>
      </c>
      <c r="J238" s="190">
        <v>0</v>
      </c>
      <c r="K238" s="190">
        <v>0</v>
      </c>
      <c r="L238" s="190">
        <v>0</v>
      </c>
      <c r="M238" s="190">
        <v>0</v>
      </c>
      <c r="N238" s="190"/>
    </row>
    <row r="239" spans="1:14" ht="24" hidden="1">
      <c r="A239" s="238"/>
      <c r="B239" s="238"/>
      <c r="C239" s="238"/>
      <c r="D239" s="238"/>
      <c r="E239" s="241"/>
      <c r="F239" s="244"/>
      <c r="G239" s="238"/>
      <c r="H239" s="247"/>
      <c r="I239" s="191" t="s">
        <v>344</v>
      </c>
      <c r="J239" s="190">
        <v>0</v>
      </c>
      <c r="K239" s="190">
        <v>0</v>
      </c>
      <c r="L239" s="190">
        <v>0</v>
      </c>
      <c r="M239" s="190">
        <v>0</v>
      </c>
      <c r="N239" s="190"/>
    </row>
    <row r="240" spans="1:14" ht="12.75" hidden="1">
      <c r="A240" s="239"/>
      <c r="B240" s="239"/>
      <c r="C240" s="239"/>
      <c r="D240" s="239"/>
      <c r="E240" s="242"/>
      <c r="F240" s="245"/>
      <c r="G240" s="239"/>
      <c r="H240" s="248"/>
      <c r="I240" s="188" t="s">
        <v>345</v>
      </c>
      <c r="J240" s="190">
        <v>0</v>
      </c>
      <c r="K240" s="190">
        <v>0</v>
      </c>
      <c r="L240" s="190">
        <v>0</v>
      </c>
      <c r="M240" s="190">
        <v>0</v>
      </c>
      <c r="N240" s="190"/>
    </row>
    <row r="241" spans="1:14" ht="12.75" customHeight="1">
      <c r="A241" s="237">
        <v>24</v>
      </c>
      <c r="B241" s="237">
        <v>926</v>
      </c>
      <c r="C241" s="237">
        <v>92695</v>
      </c>
      <c r="D241" s="237">
        <v>6050</v>
      </c>
      <c r="E241" s="240" t="s">
        <v>430</v>
      </c>
      <c r="F241" s="243" t="s">
        <v>395</v>
      </c>
      <c r="G241" s="237">
        <v>2009</v>
      </c>
      <c r="H241" s="246">
        <v>142000</v>
      </c>
      <c r="I241" s="188" t="s">
        <v>342</v>
      </c>
      <c r="J241" s="189">
        <f>J242+J243+J244</f>
        <v>142000</v>
      </c>
      <c r="K241" s="190">
        <f>K242+K243+K244</f>
        <v>0</v>
      </c>
      <c r="L241" s="190">
        <f>L242+L243+L244</f>
        <v>0</v>
      </c>
      <c r="M241" s="190">
        <v>0</v>
      </c>
      <c r="N241" s="190"/>
    </row>
    <row r="242" spans="1:14" ht="12.75">
      <c r="A242" s="238"/>
      <c r="B242" s="238"/>
      <c r="C242" s="238"/>
      <c r="D242" s="238"/>
      <c r="E242" s="241"/>
      <c r="F242" s="244"/>
      <c r="G242" s="238"/>
      <c r="H242" s="247"/>
      <c r="I242" s="188" t="s">
        <v>343</v>
      </c>
      <c r="J242" s="190">
        <v>63000</v>
      </c>
      <c r="K242" s="190">
        <v>0</v>
      </c>
      <c r="L242" s="190">
        <v>0</v>
      </c>
      <c r="M242" s="190">
        <v>0</v>
      </c>
      <c r="N242" s="190"/>
    </row>
    <row r="243" spans="1:14" ht="26.25" customHeight="1">
      <c r="A243" s="238"/>
      <c r="B243" s="238"/>
      <c r="C243" s="238"/>
      <c r="D243" s="238"/>
      <c r="E243" s="241"/>
      <c r="F243" s="244"/>
      <c r="G243" s="238"/>
      <c r="H243" s="247"/>
      <c r="I243" s="191" t="s">
        <v>344</v>
      </c>
      <c r="J243" s="190">
        <v>79000</v>
      </c>
      <c r="K243" s="190">
        <v>0</v>
      </c>
      <c r="L243" s="190">
        <v>0</v>
      </c>
      <c r="M243" s="190">
        <v>0</v>
      </c>
      <c r="N243" s="190"/>
    </row>
    <row r="244" spans="1:14" ht="12.75">
      <c r="A244" s="239"/>
      <c r="B244" s="239"/>
      <c r="C244" s="239"/>
      <c r="D244" s="239"/>
      <c r="E244" s="242"/>
      <c r="F244" s="245"/>
      <c r="G244" s="239"/>
      <c r="H244" s="248"/>
      <c r="I244" s="188" t="s">
        <v>345</v>
      </c>
      <c r="J244" s="190">
        <v>0</v>
      </c>
      <c r="K244" s="190">
        <v>0</v>
      </c>
      <c r="L244" s="190">
        <v>0</v>
      </c>
      <c r="M244" s="190">
        <v>0</v>
      </c>
      <c r="N244" s="190"/>
    </row>
    <row r="245" spans="1:16" ht="12.75">
      <c r="A245" s="249" t="s">
        <v>308</v>
      </c>
      <c r="B245" s="250"/>
      <c r="C245" s="250"/>
      <c r="D245" s="250"/>
      <c r="E245" s="251"/>
      <c r="F245" s="258" t="s">
        <v>355</v>
      </c>
      <c r="G245" s="259"/>
      <c r="H245" s="264">
        <f>H25+H29+H37+H41+H45+H53+H57+H61+H65+H69+H77+H81+H89+H93+H95+H97+H101+H105+H109+H113+H117+H121+H129+H133+H137+H145+H149+H153+H157+H161+H165+H169+H173+H177+H181+H205+H209+H213+H217+H221+H225+H229+H233+H241</f>
        <v>9232400</v>
      </c>
      <c r="I245" s="204" t="s">
        <v>353</v>
      </c>
      <c r="J245" s="205">
        <f>J25+J29+J37+J45+J53+J57+J61+J65+J69+J77+J81+J89+J95+J99+J101+J105+J109+J113+J117+J121+J129+J133+J137+J145+J149+J153+J157+J161+J165+J169+J173+J177+J181+J205+J209+J213+J217+J221+J225+J229+J233+J241</f>
        <v>3377700</v>
      </c>
      <c r="K245" s="205">
        <f>K29+K37+K45+K53+K57+K61+K65+K69+K77+K81+K89+K101+K105+K109+K113+K117+K121+K129+K133+K137+K145+K149+K153+K157+K161+K165+K169+K173+K177+K181+K205+K209+K213+K217+K225+K229+K233+K241</f>
        <v>5854700</v>
      </c>
      <c r="L245" s="205">
        <f>L29+L37+L45+L61+L65+L69+L77+L81+L89+L101+L105+L109+L117+L121+L129+L133+L137+L145+L149+L157+L161+L165+L169+L173+L177+L181+L205+L209+L213+L217+L225+L229+L233+L241</f>
        <v>0</v>
      </c>
      <c r="M245" s="205">
        <f>M29+M37+M45+M61+M65+M69+M77+M81+M89+M101+M105+M109+M117+M121+M129+M133+M137+M145+M149+M157+M161+M165+M169+M173+M177+M181+M205+M209+M213+M217+M225+M229+M233+M241</f>
        <v>0</v>
      </c>
      <c r="N245" s="205">
        <f>N29+N37+N41+N45+N61+N65+N69+N77+N81+N89+N109+N117+N121+N129+N133+N137+N145+N149+N157+N161+N165+N169+N173+N177+N181+N205+N209+N213+N217+N225+N229+N233+N237+N241</f>
        <v>0</v>
      </c>
      <c r="O245" s="206">
        <f>O29+O37+O41+O45+O61+O65+O69+O77+O81+O89+O109+O117+O121+O129+O133+O137+O145+O149+O157+O161+O165+O169+O173+O177+O181+O205+O209+O213+O217+O225+O229+O233+O237+O241</f>
        <v>0</v>
      </c>
      <c r="P245" s="206">
        <f>P29+P37+P41+P45+P61+P65+P69+P77+P81+P89+P109+P117+P121+P129+P133+P137+P145+P149+P157+P161+P165+P169+P173+P177+P181+P205+P209+P213+P217+P225+P229+P233+P237+P241</f>
        <v>0</v>
      </c>
    </row>
    <row r="246" spans="1:14" ht="12.75">
      <c r="A246" s="252"/>
      <c r="B246" s="253"/>
      <c r="C246" s="253"/>
      <c r="D246" s="253"/>
      <c r="E246" s="254"/>
      <c r="F246" s="260"/>
      <c r="G246" s="261"/>
      <c r="H246" s="265"/>
      <c r="I246" s="204" t="s">
        <v>343</v>
      </c>
      <c r="J246" s="198">
        <f>J26+J30+J38+J42+J46+J54+J58+J62+J66+J70+J78+J82+J90+J102+J106+J110+J114+J118+J122+J130+J134+J138+J146+J150+J158+J162+J166+J170+J174+J178+J182+J206+J210+J214+J218+J226+J230+J234+J238+J242</f>
        <v>137700</v>
      </c>
      <c r="K246" s="198">
        <f aca="true" t="shared" si="0" ref="K246:M247">K30+K38+K42+K46+K62+K66+K70+K78+K82+K90+K102+K106+K110+K118+K122+K130+K134+K138+K146+K150+K158+K162+K166+K170+K174+K178+K182+K206+K210+K214+K218+K226+K230+K234+K238+K242</f>
        <v>1354700</v>
      </c>
      <c r="L246" s="198">
        <f t="shared" si="0"/>
        <v>0</v>
      </c>
      <c r="M246" s="198">
        <f t="shared" si="0"/>
        <v>0</v>
      </c>
      <c r="N246" s="194"/>
    </row>
    <row r="247" spans="1:14" ht="36">
      <c r="A247" s="252"/>
      <c r="B247" s="253"/>
      <c r="C247" s="253"/>
      <c r="D247" s="253"/>
      <c r="E247" s="254"/>
      <c r="F247" s="260"/>
      <c r="G247" s="261"/>
      <c r="H247" s="265"/>
      <c r="I247" s="207" t="s">
        <v>344</v>
      </c>
      <c r="J247" s="198">
        <f>J27+J31+J39+J43+J47+J55+J59+J63+J67+J71+J79+J83+J91+J95+J99+J103+J107+J111+J115+J119+J123+J131+J135+J139+J147+J151+J159+J163+J167+J171+J175+J179+J183+J207+J211+J215+J219+J223+J227+J231+J235+J239+J243</f>
        <v>2000000</v>
      </c>
      <c r="K247" s="198">
        <f t="shared" si="0"/>
        <v>0</v>
      </c>
      <c r="L247" s="198">
        <f t="shared" si="0"/>
        <v>0</v>
      </c>
      <c r="M247" s="198">
        <f t="shared" si="0"/>
        <v>0</v>
      </c>
      <c r="N247" s="194"/>
    </row>
    <row r="248" spans="1:14" ht="12.75">
      <c r="A248" s="255"/>
      <c r="B248" s="256"/>
      <c r="C248" s="256"/>
      <c r="D248" s="256"/>
      <c r="E248" s="257"/>
      <c r="F248" s="262"/>
      <c r="G248" s="263"/>
      <c r="H248" s="266"/>
      <c r="I248" s="204" t="s">
        <v>345</v>
      </c>
      <c r="J248" s="198">
        <f>J28+J32+J40+J44+J48+J64+J68+J72+J80+J84+J92+J112+J120+J124+J132+J136+J140+J148+J152+J156+J160+J164+J168+J172+J176+J180+J184+J208+J212+J216+J220+J228+J232+J236+J240+J244</f>
        <v>1240000</v>
      </c>
      <c r="K248" s="198">
        <f>K32+K40+K44+K48+K64+K68+K72+K80+K84+K92+K112+K120+K124+K132+K136+K140+K148+K152+K160+K164+K168+K172+K176+K180+K184+K208+K212+K216+K220+K228+K232+K236+K240+K244</f>
        <v>4500000</v>
      </c>
      <c r="L248" s="198">
        <f>L32+L40+L44+L48+L64+L68+L72+L80+L84+L92+L112+L120+L124+L132+L136+L140+L148+L152+L160+L164+L168+L172+L176+L180+L184+L208+L212+L216+L220+L228+L232+L236+L240+L244</f>
        <v>0</v>
      </c>
      <c r="M248" s="198">
        <f>M32+M40+M44+M48+M64+M68+M72+M80+M84+M92+M112+M120+M124+M132+M136+M140+M148+M152+M160+M164+M168+M172+M176+M180+M184+M208+M212+M216+M220+M228+M232+M236+M240+M244</f>
        <v>0</v>
      </c>
      <c r="N248" s="194"/>
    </row>
    <row r="249" spans="1:13" ht="12.75">
      <c r="A249" s="6"/>
      <c r="B249" s="6"/>
      <c r="C249" s="6"/>
      <c r="D249" s="6"/>
      <c r="E249" s="6"/>
      <c r="F249" s="6"/>
      <c r="G249" s="6"/>
      <c r="H249" s="6"/>
      <c r="I249" s="208"/>
      <c r="J249" s="6"/>
      <c r="K249" s="6"/>
      <c r="L249" s="6"/>
      <c r="M249" s="6"/>
    </row>
    <row r="250" spans="1:13" ht="12.75">
      <c r="A250" s="6"/>
      <c r="B250" s="6"/>
      <c r="C250" s="6"/>
      <c r="D250" s="6"/>
      <c r="E250" s="6"/>
      <c r="F250" s="6"/>
      <c r="G250" s="6"/>
      <c r="H250" s="6"/>
      <c r="I250" s="208"/>
      <c r="J250" s="6"/>
      <c r="K250" s="6"/>
      <c r="L250" s="6"/>
      <c r="M250" s="6"/>
    </row>
  </sheetData>
  <sheetProtection/>
  <mergeCells count="467">
    <mergeCell ref="H221:H224"/>
    <mergeCell ref="D221:D224"/>
    <mergeCell ref="A221:A224"/>
    <mergeCell ref="B221:B224"/>
    <mergeCell ref="C221:C224"/>
    <mergeCell ref="E221:E224"/>
    <mergeCell ref="F221:F224"/>
    <mergeCell ref="G221:G224"/>
    <mergeCell ref="A97:A100"/>
    <mergeCell ref="B97:B100"/>
    <mergeCell ref="C97:C100"/>
    <mergeCell ref="D97:D100"/>
    <mergeCell ref="E97:E100"/>
    <mergeCell ref="F97:F100"/>
    <mergeCell ref="G97:G100"/>
    <mergeCell ref="H97:H100"/>
    <mergeCell ref="G93:G96"/>
    <mergeCell ref="H93:H96"/>
    <mergeCell ref="A93:A96"/>
    <mergeCell ref="B93:B96"/>
    <mergeCell ref="C93:C96"/>
    <mergeCell ref="D93:D96"/>
    <mergeCell ref="E93:E96"/>
    <mergeCell ref="F93:F96"/>
    <mergeCell ref="A2:O2"/>
    <mergeCell ref="B3:O3"/>
    <mergeCell ref="A5:A9"/>
    <mergeCell ref="B5:B9"/>
    <mergeCell ref="C5:C9"/>
    <mergeCell ref="D5:D9"/>
    <mergeCell ref="E5:E9"/>
    <mergeCell ref="F5:F9"/>
    <mergeCell ref="H5:H9"/>
    <mergeCell ref="I5:I9"/>
    <mergeCell ref="J5:O5"/>
    <mergeCell ref="P5:P9"/>
    <mergeCell ref="O6:O9"/>
    <mergeCell ref="A14:E14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J22:N22"/>
    <mergeCell ref="A29:A32"/>
    <mergeCell ref="B29:B32"/>
    <mergeCell ref="C29:C32"/>
    <mergeCell ref="D29:D32"/>
    <mergeCell ref="E29:E32"/>
    <mergeCell ref="F29:F32"/>
    <mergeCell ref="G29:G32"/>
    <mergeCell ref="H29:H32"/>
    <mergeCell ref="A33:A36"/>
    <mergeCell ref="B33:B36"/>
    <mergeCell ref="C33:C36"/>
    <mergeCell ref="D33:D36"/>
    <mergeCell ref="E33:E36"/>
    <mergeCell ref="F33:F36"/>
    <mergeCell ref="G33:G36"/>
    <mergeCell ref="H33:H36"/>
    <mergeCell ref="A37:A40"/>
    <mergeCell ref="B37:B40"/>
    <mergeCell ref="C37:C40"/>
    <mergeCell ref="D37:D40"/>
    <mergeCell ref="E37:E40"/>
    <mergeCell ref="F37:F40"/>
    <mergeCell ref="G37:G40"/>
    <mergeCell ref="H37:H40"/>
    <mergeCell ref="A41:A44"/>
    <mergeCell ref="B41:B44"/>
    <mergeCell ref="C41:C44"/>
    <mergeCell ref="D41:D44"/>
    <mergeCell ref="E41:E44"/>
    <mergeCell ref="F41:F44"/>
    <mergeCell ref="G41:G44"/>
    <mergeCell ref="H41:H44"/>
    <mergeCell ref="A45:A48"/>
    <mergeCell ref="B45:B48"/>
    <mergeCell ref="C45:C48"/>
    <mergeCell ref="D45:D48"/>
    <mergeCell ref="E45:E48"/>
    <mergeCell ref="F45:F48"/>
    <mergeCell ref="G45:G48"/>
    <mergeCell ref="H45:H48"/>
    <mergeCell ref="A49:A52"/>
    <mergeCell ref="B49:B52"/>
    <mergeCell ref="C49:C52"/>
    <mergeCell ref="D49:D52"/>
    <mergeCell ref="E49:E52"/>
    <mergeCell ref="F49:F52"/>
    <mergeCell ref="G49:G52"/>
    <mergeCell ref="H49:H52"/>
    <mergeCell ref="A53:A56"/>
    <mergeCell ref="B53:B56"/>
    <mergeCell ref="C53:C56"/>
    <mergeCell ref="D53:D56"/>
    <mergeCell ref="E53:E56"/>
    <mergeCell ref="F53:F56"/>
    <mergeCell ref="G53:G56"/>
    <mergeCell ref="H53:H56"/>
    <mergeCell ref="A57:A60"/>
    <mergeCell ref="B57:B60"/>
    <mergeCell ref="C57:C60"/>
    <mergeCell ref="D57:D60"/>
    <mergeCell ref="E57:E60"/>
    <mergeCell ref="F57:F60"/>
    <mergeCell ref="G57:G60"/>
    <mergeCell ref="H57:H60"/>
    <mergeCell ref="A61:A64"/>
    <mergeCell ref="B61:B64"/>
    <mergeCell ref="C61:C64"/>
    <mergeCell ref="D61:D64"/>
    <mergeCell ref="E61:E64"/>
    <mergeCell ref="F61:F64"/>
    <mergeCell ref="G61:G64"/>
    <mergeCell ref="H61:H64"/>
    <mergeCell ref="A65:A68"/>
    <mergeCell ref="B65:B68"/>
    <mergeCell ref="C65:C68"/>
    <mergeCell ref="D65:D68"/>
    <mergeCell ref="E65:E68"/>
    <mergeCell ref="F65:F68"/>
    <mergeCell ref="G65:G68"/>
    <mergeCell ref="H65:H68"/>
    <mergeCell ref="A69:A72"/>
    <mergeCell ref="B69:B72"/>
    <mergeCell ref="C69:C72"/>
    <mergeCell ref="D69:D72"/>
    <mergeCell ref="E69:E72"/>
    <mergeCell ref="F69:F72"/>
    <mergeCell ref="G69:G72"/>
    <mergeCell ref="H69:H72"/>
    <mergeCell ref="A73:A76"/>
    <mergeCell ref="B73:B76"/>
    <mergeCell ref="C73:C76"/>
    <mergeCell ref="D73:D76"/>
    <mergeCell ref="E73:E76"/>
    <mergeCell ref="F73:F76"/>
    <mergeCell ref="G73:G76"/>
    <mergeCell ref="H73:H76"/>
    <mergeCell ref="A77:A80"/>
    <mergeCell ref="B77:B80"/>
    <mergeCell ref="C77:C80"/>
    <mergeCell ref="D77:D80"/>
    <mergeCell ref="E77:E80"/>
    <mergeCell ref="F77:F80"/>
    <mergeCell ref="G77:G80"/>
    <mergeCell ref="H77:H80"/>
    <mergeCell ref="A81:A84"/>
    <mergeCell ref="B81:B84"/>
    <mergeCell ref="C81:C84"/>
    <mergeCell ref="D81:D84"/>
    <mergeCell ref="E81:E84"/>
    <mergeCell ref="F81:F84"/>
    <mergeCell ref="G81:G84"/>
    <mergeCell ref="H81:H84"/>
    <mergeCell ref="A85:A88"/>
    <mergeCell ref="B85:B88"/>
    <mergeCell ref="C85:C88"/>
    <mergeCell ref="D85:D88"/>
    <mergeCell ref="E85:E88"/>
    <mergeCell ref="F85:F88"/>
    <mergeCell ref="G85:G88"/>
    <mergeCell ref="H85:H88"/>
    <mergeCell ref="A89:A92"/>
    <mergeCell ref="B89:B92"/>
    <mergeCell ref="C89:C92"/>
    <mergeCell ref="D89:D92"/>
    <mergeCell ref="E89:E92"/>
    <mergeCell ref="F89:F92"/>
    <mergeCell ref="G89:G92"/>
    <mergeCell ref="H89:H92"/>
    <mergeCell ref="A101:A104"/>
    <mergeCell ref="B101:B104"/>
    <mergeCell ref="C101:C104"/>
    <mergeCell ref="D101:D104"/>
    <mergeCell ref="E101:E104"/>
    <mergeCell ref="F101:F104"/>
    <mergeCell ref="G101:G104"/>
    <mergeCell ref="H101:H104"/>
    <mergeCell ref="A105:A108"/>
    <mergeCell ref="B105:B108"/>
    <mergeCell ref="C105:C108"/>
    <mergeCell ref="D105:D108"/>
    <mergeCell ref="E105:E108"/>
    <mergeCell ref="F105:F108"/>
    <mergeCell ref="G105:G108"/>
    <mergeCell ref="H105:H108"/>
    <mergeCell ref="A109:A112"/>
    <mergeCell ref="B109:B112"/>
    <mergeCell ref="C109:C112"/>
    <mergeCell ref="D109:D112"/>
    <mergeCell ref="E109:E112"/>
    <mergeCell ref="F109:F112"/>
    <mergeCell ref="G109:G112"/>
    <mergeCell ref="H109:H112"/>
    <mergeCell ref="A113:A116"/>
    <mergeCell ref="B113:B116"/>
    <mergeCell ref="C113:C116"/>
    <mergeCell ref="D113:D116"/>
    <mergeCell ref="E113:E116"/>
    <mergeCell ref="F113:F116"/>
    <mergeCell ref="G113:G116"/>
    <mergeCell ref="H113:H116"/>
    <mergeCell ref="A117:A120"/>
    <mergeCell ref="B117:B120"/>
    <mergeCell ref="C117:C120"/>
    <mergeCell ref="D117:D120"/>
    <mergeCell ref="E117:E120"/>
    <mergeCell ref="F117:F120"/>
    <mergeCell ref="G117:G120"/>
    <mergeCell ref="H117:H120"/>
    <mergeCell ref="A121:A124"/>
    <mergeCell ref="B121:B124"/>
    <mergeCell ref="C121:C124"/>
    <mergeCell ref="D121:D124"/>
    <mergeCell ref="E121:E124"/>
    <mergeCell ref="F121:F124"/>
    <mergeCell ref="G121:G124"/>
    <mergeCell ref="H121:H124"/>
    <mergeCell ref="A125:A128"/>
    <mergeCell ref="B125:B128"/>
    <mergeCell ref="C125:C128"/>
    <mergeCell ref="D125:D128"/>
    <mergeCell ref="E125:E128"/>
    <mergeCell ref="F125:F128"/>
    <mergeCell ref="G125:G128"/>
    <mergeCell ref="H125:H128"/>
    <mergeCell ref="A129:A132"/>
    <mergeCell ref="B129:B132"/>
    <mergeCell ref="C129:C132"/>
    <mergeCell ref="D129:D132"/>
    <mergeCell ref="E129:E132"/>
    <mergeCell ref="F129:F132"/>
    <mergeCell ref="G129:G132"/>
    <mergeCell ref="H129:H132"/>
    <mergeCell ref="A133:A136"/>
    <mergeCell ref="B133:B136"/>
    <mergeCell ref="C133:C136"/>
    <mergeCell ref="D133:D136"/>
    <mergeCell ref="E133:E136"/>
    <mergeCell ref="F133:F136"/>
    <mergeCell ref="G133:G136"/>
    <mergeCell ref="H133:H136"/>
    <mergeCell ref="A137:A140"/>
    <mergeCell ref="B137:B140"/>
    <mergeCell ref="C137:C140"/>
    <mergeCell ref="D137:D140"/>
    <mergeCell ref="E137:E140"/>
    <mergeCell ref="F137:F140"/>
    <mergeCell ref="G137:G140"/>
    <mergeCell ref="H137:H140"/>
    <mergeCell ref="A141:A144"/>
    <mergeCell ref="B141:B144"/>
    <mergeCell ref="C141:C144"/>
    <mergeCell ref="D141:D144"/>
    <mergeCell ref="E141:E144"/>
    <mergeCell ref="F141:F144"/>
    <mergeCell ref="G141:G144"/>
    <mergeCell ref="H141:H144"/>
    <mergeCell ref="A145:A148"/>
    <mergeCell ref="B145:B148"/>
    <mergeCell ref="C145:C148"/>
    <mergeCell ref="D145:D148"/>
    <mergeCell ref="E145:E148"/>
    <mergeCell ref="F145:F148"/>
    <mergeCell ref="G145:G148"/>
    <mergeCell ref="H145:H148"/>
    <mergeCell ref="A149:A152"/>
    <mergeCell ref="B149:B152"/>
    <mergeCell ref="C149:C152"/>
    <mergeCell ref="D149:D152"/>
    <mergeCell ref="E149:E152"/>
    <mergeCell ref="F149:F152"/>
    <mergeCell ref="G149:G152"/>
    <mergeCell ref="H149:H152"/>
    <mergeCell ref="A153:A156"/>
    <mergeCell ref="B153:B156"/>
    <mergeCell ref="C153:C156"/>
    <mergeCell ref="D153:D156"/>
    <mergeCell ref="E153:E156"/>
    <mergeCell ref="F153:F156"/>
    <mergeCell ref="G153:G156"/>
    <mergeCell ref="H153:H156"/>
    <mergeCell ref="A157:A160"/>
    <mergeCell ref="B157:B160"/>
    <mergeCell ref="C157:C160"/>
    <mergeCell ref="D157:D160"/>
    <mergeCell ref="E157:E160"/>
    <mergeCell ref="F157:F160"/>
    <mergeCell ref="G157:G160"/>
    <mergeCell ref="H157:H160"/>
    <mergeCell ref="A161:A164"/>
    <mergeCell ref="B161:B164"/>
    <mergeCell ref="C161:C164"/>
    <mergeCell ref="D161:D164"/>
    <mergeCell ref="E161:E164"/>
    <mergeCell ref="F161:F164"/>
    <mergeCell ref="G161:G164"/>
    <mergeCell ref="H161:H164"/>
    <mergeCell ref="A165:A168"/>
    <mergeCell ref="B165:B168"/>
    <mergeCell ref="C165:C168"/>
    <mergeCell ref="D165:D168"/>
    <mergeCell ref="E165:E168"/>
    <mergeCell ref="F165:F168"/>
    <mergeCell ref="G165:G168"/>
    <mergeCell ref="H165:H168"/>
    <mergeCell ref="A169:A172"/>
    <mergeCell ref="B169:B172"/>
    <mergeCell ref="C169:C172"/>
    <mergeCell ref="D169:D172"/>
    <mergeCell ref="E169:E172"/>
    <mergeCell ref="F169:F172"/>
    <mergeCell ref="G169:G172"/>
    <mergeCell ref="H169:H172"/>
    <mergeCell ref="A173:A176"/>
    <mergeCell ref="B173:B176"/>
    <mergeCell ref="C173:C176"/>
    <mergeCell ref="D173:D176"/>
    <mergeCell ref="E173:E176"/>
    <mergeCell ref="F173:F176"/>
    <mergeCell ref="G173:G176"/>
    <mergeCell ref="H173:H176"/>
    <mergeCell ref="A177:A180"/>
    <mergeCell ref="B177:B180"/>
    <mergeCell ref="C177:C180"/>
    <mergeCell ref="D177:D180"/>
    <mergeCell ref="E177:E180"/>
    <mergeCell ref="F177:F180"/>
    <mergeCell ref="G177:G180"/>
    <mergeCell ref="H177:H180"/>
    <mergeCell ref="A181:A184"/>
    <mergeCell ref="B181:B184"/>
    <mergeCell ref="C181:C184"/>
    <mergeCell ref="D181:D184"/>
    <mergeCell ref="E181:E184"/>
    <mergeCell ref="F181:F184"/>
    <mergeCell ref="G181:G184"/>
    <mergeCell ref="H181:H184"/>
    <mergeCell ref="A185:A188"/>
    <mergeCell ref="B185:B188"/>
    <mergeCell ref="C185:C188"/>
    <mergeCell ref="D185:D188"/>
    <mergeCell ref="E185:E188"/>
    <mergeCell ref="F185:F188"/>
    <mergeCell ref="G185:G188"/>
    <mergeCell ref="H185:H188"/>
    <mergeCell ref="A189:A192"/>
    <mergeCell ref="B189:B192"/>
    <mergeCell ref="C189:C192"/>
    <mergeCell ref="D189:D192"/>
    <mergeCell ref="E189:E192"/>
    <mergeCell ref="F189:F192"/>
    <mergeCell ref="G189:G192"/>
    <mergeCell ref="H189:H192"/>
    <mergeCell ref="A193:A196"/>
    <mergeCell ref="B193:B196"/>
    <mergeCell ref="C193:C196"/>
    <mergeCell ref="D193:D196"/>
    <mergeCell ref="E193:E196"/>
    <mergeCell ref="F193:F196"/>
    <mergeCell ref="G193:G196"/>
    <mergeCell ref="H193:H196"/>
    <mergeCell ref="A197:A200"/>
    <mergeCell ref="B197:B200"/>
    <mergeCell ref="C197:C200"/>
    <mergeCell ref="D197:D200"/>
    <mergeCell ref="E197:E200"/>
    <mergeCell ref="F197:F200"/>
    <mergeCell ref="G197:G200"/>
    <mergeCell ref="H197:H200"/>
    <mergeCell ref="A201:A204"/>
    <mergeCell ref="B201:B204"/>
    <mergeCell ref="C201:C204"/>
    <mergeCell ref="D201:D204"/>
    <mergeCell ref="E201:E204"/>
    <mergeCell ref="F201:F204"/>
    <mergeCell ref="G201:G204"/>
    <mergeCell ref="H201:H204"/>
    <mergeCell ref="A205:A208"/>
    <mergeCell ref="B205:B208"/>
    <mergeCell ref="C205:C208"/>
    <mergeCell ref="D205:D208"/>
    <mergeCell ref="E205:E208"/>
    <mergeCell ref="F205:F208"/>
    <mergeCell ref="G205:G208"/>
    <mergeCell ref="H205:H208"/>
    <mergeCell ref="A209:A212"/>
    <mergeCell ref="B209:B212"/>
    <mergeCell ref="C209:C212"/>
    <mergeCell ref="D209:D212"/>
    <mergeCell ref="E209:E212"/>
    <mergeCell ref="F209:F212"/>
    <mergeCell ref="G209:G212"/>
    <mergeCell ref="H209:H212"/>
    <mergeCell ref="A213:A216"/>
    <mergeCell ref="B213:B216"/>
    <mergeCell ref="C213:C216"/>
    <mergeCell ref="D213:D216"/>
    <mergeCell ref="E213:E216"/>
    <mergeCell ref="F213:F216"/>
    <mergeCell ref="G213:G216"/>
    <mergeCell ref="H213:H216"/>
    <mergeCell ref="A217:A220"/>
    <mergeCell ref="B217:B220"/>
    <mergeCell ref="C217:C220"/>
    <mergeCell ref="D217:D220"/>
    <mergeCell ref="E217:E220"/>
    <mergeCell ref="F217:F220"/>
    <mergeCell ref="G217:G220"/>
    <mergeCell ref="H217:H220"/>
    <mergeCell ref="A225:A228"/>
    <mergeCell ref="B225:B228"/>
    <mergeCell ref="C225:C228"/>
    <mergeCell ref="D225:D228"/>
    <mergeCell ref="E225:E228"/>
    <mergeCell ref="F225:F228"/>
    <mergeCell ref="G225:G228"/>
    <mergeCell ref="H225:H228"/>
    <mergeCell ref="A229:A232"/>
    <mergeCell ref="B229:B232"/>
    <mergeCell ref="C229:C232"/>
    <mergeCell ref="D229:D232"/>
    <mergeCell ref="E229:E232"/>
    <mergeCell ref="F229:F232"/>
    <mergeCell ref="G229:G232"/>
    <mergeCell ref="H229:H232"/>
    <mergeCell ref="F237:F240"/>
    <mergeCell ref="G237:G240"/>
    <mergeCell ref="H237:H240"/>
    <mergeCell ref="A233:A236"/>
    <mergeCell ref="B233:B236"/>
    <mergeCell ref="C233:C236"/>
    <mergeCell ref="D233:D236"/>
    <mergeCell ref="E233:E236"/>
    <mergeCell ref="F233:F236"/>
    <mergeCell ref="D241:D244"/>
    <mergeCell ref="E241:E244"/>
    <mergeCell ref="F241:F244"/>
    <mergeCell ref="G233:G236"/>
    <mergeCell ref="H233:H236"/>
    <mergeCell ref="A237:A240"/>
    <mergeCell ref="B237:B240"/>
    <mergeCell ref="C237:C240"/>
    <mergeCell ref="D237:D240"/>
    <mergeCell ref="E237:E240"/>
    <mergeCell ref="G25:G28"/>
    <mergeCell ref="H25:H28"/>
    <mergeCell ref="G241:G244"/>
    <mergeCell ref="H241:H244"/>
    <mergeCell ref="A245:E248"/>
    <mergeCell ref="F245:G248"/>
    <mergeCell ref="H245:H248"/>
    <mergeCell ref="A241:A244"/>
    <mergeCell ref="B241:B244"/>
    <mergeCell ref="C241:C244"/>
    <mergeCell ref="A25:A28"/>
    <mergeCell ref="B25:B28"/>
    <mergeCell ref="C25:C28"/>
    <mergeCell ref="D25:D28"/>
    <mergeCell ref="E25:E28"/>
    <mergeCell ref="F25:F28"/>
  </mergeCells>
  <printOptions/>
  <pageMargins left="0.7086614173228347" right="0.31496062992125984" top="1.141732283464567" bottom="0.7480314960629921" header="0.31496062992125984" footer="0.31496062992125984"/>
  <pageSetup fitToHeight="0" fitToWidth="1" horizontalDpi="600" verticalDpi="600" orientation="landscape" paperSize="9" scale="92" r:id="rId2"/>
  <headerFooter>
    <oddHeader>&amp;RZałącznik nr 4
do uchwały Nr XVIII/165/08
Rady Miejskiej w Golczewie 
z dnia 18 grudnia 2008 r.</oddHeader>
  </headerFooter>
  <rowBreaks count="3" manualBreakCount="3">
    <brk id="60" max="255" man="1"/>
    <brk id="112" max="255" man="1"/>
    <brk id="180" max="16" man="1"/>
  </rowBreaks>
  <colBreaks count="1" manualBreakCount="1">
    <brk id="6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defaultGridColor="0" zoomScalePageLayoutView="0" colorId="8" workbookViewId="0" topLeftCell="A4">
      <selection activeCell="H8" sqref="H8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8" width="15.625" style="0" customWidth="1"/>
    <col min="9" max="9" width="12.25390625" style="0" customWidth="1"/>
    <col min="10" max="10" width="15.875" style="0" customWidth="1"/>
  </cols>
  <sheetData>
    <row r="1" spans="1:10" ht="48.75" customHeight="1">
      <c r="A1" s="299" t="s">
        <v>379</v>
      </c>
      <c r="B1" s="299"/>
      <c r="C1" s="299"/>
      <c r="D1" s="299"/>
      <c r="E1" s="299"/>
      <c r="F1" s="299"/>
      <c r="G1" s="299"/>
      <c r="H1" s="299"/>
      <c r="I1" s="299"/>
      <c r="J1" s="299"/>
    </row>
    <row r="2" ht="12.75">
      <c r="J2" s="95" t="s">
        <v>40</v>
      </c>
    </row>
    <row r="3" spans="1:10" s="4" customFormat="1" ht="20.25" customHeight="1">
      <c r="A3" s="235" t="s">
        <v>2</v>
      </c>
      <c r="B3" s="294" t="s">
        <v>3</v>
      </c>
      <c r="C3" s="294" t="s">
        <v>4</v>
      </c>
      <c r="D3" s="236" t="s">
        <v>73</v>
      </c>
      <c r="E3" s="236" t="s">
        <v>85</v>
      </c>
      <c r="F3" s="236" t="s">
        <v>68</v>
      </c>
      <c r="G3" s="236"/>
      <c r="H3" s="236"/>
      <c r="I3" s="236"/>
      <c r="J3" s="236"/>
    </row>
    <row r="4" spans="1:10" s="4" customFormat="1" ht="20.25" customHeight="1">
      <c r="A4" s="235"/>
      <c r="B4" s="295"/>
      <c r="C4" s="295"/>
      <c r="D4" s="235"/>
      <c r="E4" s="236"/>
      <c r="F4" s="236" t="s">
        <v>71</v>
      </c>
      <c r="G4" s="236" t="s">
        <v>6</v>
      </c>
      <c r="H4" s="236"/>
      <c r="I4" s="236"/>
      <c r="J4" s="236" t="s">
        <v>72</v>
      </c>
    </row>
    <row r="5" spans="1:10" s="4" customFormat="1" ht="65.25" customHeight="1">
      <c r="A5" s="235"/>
      <c r="B5" s="296"/>
      <c r="C5" s="296"/>
      <c r="D5" s="235"/>
      <c r="E5" s="236"/>
      <c r="F5" s="236"/>
      <c r="G5" s="90" t="s">
        <v>310</v>
      </c>
      <c r="H5" s="90" t="s">
        <v>311</v>
      </c>
      <c r="I5" s="90" t="s">
        <v>70</v>
      </c>
      <c r="J5" s="236"/>
    </row>
    <row r="6" spans="1:10" ht="9" customHeight="1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14">
        <v>9</v>
      </c>
      <c r="J6" s="14">
        <v>10</v>
      </c>
    </row>
    <row r="7" spans="1:10" ht="19.5" customHeight="1">
      <c r="A7" s="74">
        <v>750</v>
      </c>
      <c r="B7" s="74">
        <v>75011</v>
      </c>
      <c r="C7" s="74">
        <v>2010</v>
      </c>
      <c r="D7" s="159">
        <v>95000</v>
      </c>
      <c r="E7" s="159">
        <v>95000</v>
      </c>
      <c r="F7" s="159">
        <v>95000</v>
      </c>
      <c r="G7" s="159">
        <v>63500</v>
      </c>
      <c r="H7" s="159">
        <v>10500</v>
      </c>
      <c r="I7" s="61"/>
      <c r="J7" s="61"/>
    </row>
    <row r="8" spans="1:10" ht="19.5" customHeight="1">
      <c r="A8" s="64" t="s">
        <v>122</v>
      </c>
      <c r="B8" s="64" t="s">
        <v>123</v>
      </c>
      <c r="C8" s="64" t="s">
        <v>156</v>
      </c>
      <c r="D8" s="160">
        <v>1020</v>
      </c>
      <c r="E8" s="160">
        <v>1020</v>
      </c>
      <c r="F8" s="160">
        <v>1020</v>
      </c>
      <c r="G8" s="160" t="s">
        <v>308</v>
      </c>
      <c r="H8" s="160" t="s">
        <v>308</v>
      </c>
      <c r="I8" s="62"/>
      <c r="J8" s="62"/>
    </row>
    <row r="9" spans="1:10" ht="19.5" customHeight="1">
      <c r="A9" s="64" t="s">
        <v>211</v>
      </c>
      <c r="B9" s="64"/>
      <c r="C9" s="64"/>
      <c r="D9" s="160">
        <f>SUM(D10:D12)</f>
        <v>1954000</v>
      </c>
      <c r="E9" s="160">
        <f>SUM(E10:E12)</f>
        <v>1954000</v>
      </c>
      <c r="F9" s="160">
        <f>SUM(F10:F12)</f>
        <v>1954000</v>
      </c>
      <c r="G9" s="160">
        <f>G10</f>
        <v>34600</v>
      </c>
      <c r="H9" s="160">
        <f>H10</f>
        <v>7000</v>
      </c>
      <c r="I9" s="62" t="s">
        <v>308</v>
      </c>
      <c r="J9" s="62"/>
    </row>
    <row r="10" spans="1:10" ht="19.5" customHeight="1">
      <c r="A10" s="64"/>
      <c r="B10" s="64" t="s">
        <v>213</v>
      </c>
      <c r="C10" s="64" t="s">
        <v>156</v>
      </c>
      <c r="D10" s="160">
        <v>1827000</v>
      </c>
      <c r="E10" s="160">
        <v>1827000</v>
      </c>
      <c r="F10" s="160">
        <v>1827000</v>
      </c>
      <c r="G10" s="160">
        <v>34600</v>
      </c>
      <c r="H10" s="160">
        <v>7000</v>
      </c>
      <c r="I10" s="62" t="s">
        <v>308</v>
      </c>
      <c r="J10" s="62"/>
    </row>
    <row r="11" spans="1:10" ht="19.5" customHeight="1">
      <c r="A11" s="64"/>
      <c r="B11" s="64" t="s">
        <v>215</v>
      </c>
      <c r="C11" s="64" t="s">
        <v>156</v>
      </c>
      <c r="D11" s="160">
        <v>15000</v>
      </c>
      <c r="E11" s="160">
        <v>15000</v>
      </c>
      <c r="F11" s="160">
        <v>15000</v>
      </c>
      <c r="G11" s="160"/>
      <c r="H11" s="160"/>
      <c r="I11" s="62"/>
      <c r="J11" s="62"/>
    </row>
    <row r="12" spans="1:10" ht="19.5" customHeight="1">
      <c r="A12" s="64"/>
      <c r="B12" s="64" t="s">
        <v>216</v>
      </c>
      <c r="C12" s="64" t="s">
        <v>156</v>
      </c>
      <c r="D12" s="160">
        <v>112000</v>
      </c>
      <c r="E12" s="160">
        <v>112000</v>
      </c>
      <c r="F12" s="160">
        <v>112000</v>
      </c>
      <c r="G12" s="160"/>
      <c r="H12" s="160"/>
      <c r="I12" s="62" t="s">
        <v>308</v>
      </c>
      <c r="J12" s="62"/>
    </row>
    <row r="13" spans="1:10" ht="19.5" customHeight="1">
      <c r="A13" s="297" t="s">
        <v>77</v>
      </c>
      <c r="B13" s="298"/>
      <c r="C13" s="298"/>
      <c r="D13" s="161">
        <f>D7+D8+D9</f>
        <v>2050020</v>
      </c>
      <c r="E13" s="161">
        <f>E7+E8+E9</f>
        <v>2050020</v>
      </c>
      <c r="F13" s="161">
        <f>F7+F8+F9</f>
        <v>2050020</v>
      </c>
      <c r="G13" s="161">
        <f>G9+G7</f>
        <v>98100</v>
      </c>
      <c r="H13" s="161">
        <f>H9+H7</f>
        <v>17500</v>
      </c>
      <c r="I13" s="63" t="str">
        <f>I9</f>
        <v> </v>
      </c>
      <c r="J13" s="15"/>
    </row>
    <row r="15" ht="12.75">
      <c r="A15" s="50"/>
    </row>
  </sheetData>
  <sheetProtection/>
  <mergeCells count="11">
    <mergeCell ref="A1:J1"/>
    <mergeCell ref="F4:F5"/>
    <mergeCell ref="D3:D5"/>
    <mergeCell ref="E3:E5"/>
    <mergeCell ref="A3:A5"/>
    <mergeCell ref="B3:B5"/>
    <mergeCell ref="C3:C5"/>
    <mergeCell ref="A13:C13"/>
    <mergeCell ref="G4:I4"/>
    <mergeCell ref="J4:J5"/>
    <mergeCell ref="F3:J3"/>
  </mergeCells>
  <printOptions horizontalCentered="1"/>
  <pageMargins left="0.5511811023622047" right="0.5511811023622047" top="1.3779527559055118" bottom="0.3937007874015748" header="0.5118110236220472" footer="0.5118110236220472"/>
  <pageSetup fitToHeight="0" fitToWidth="1" horizontalDpi="300" verticalDpi="300" orientation="landscape" paperSize="9" r:id="rId1"/>
  <headerFooter alignWithMargins="0">
    <oddHeader xml:space="preserve">&amp;R&amp;9Załącznik nr 5
do uchwały Nr XVIII/165/08
Rady Miejskiej w Golczewie
z dnia 18 grudnia 2008 r.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zoomScalePageLayoutView="0" workbookViewId="0" topLeftCell="A1">
      <selection activeCell="E9" sqref="E9:F9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6.625" style="1" customWidth="1"/>
    <col min="4" max="4" width="12.625" style="1" customWidth="1"/>
    <col min="5" max="5" width="13.125" style="1" customWidth="1"/>
    <col min="6" max="6" width="12.875" style="1" customWidth="1"/>
    <col min="7" max="8" width="15.875" style="1" customWidth="1"/>
    <col min="9" max="9" width="12.875" style="0" customWidth="1"/>
    <col min="10" max="10" width="14.375" style="0" customWidth="1"/>
    <col min="76" max="16384" width="9.125" style="1" customWidth="1"/>
  </cols>
  <sheetData>
    <row r="1" spans="1:10" ht="45" customHeight="1">
      <c r="A1" s="299" t="s">
        <v>380</v>
      </c>
      <c r="B1" s="299"/>
      <c r="C1" s="299"/>
      <c r="D1" s="299"/>
      <c r="E1" s="299"/>
      <c r="F1" s="299"/>
      <c r="G1" s="299"/>
      <c r="H1" s="299"/>
      <c r="I1" s="299"/>
      <c r="J1" s="299"/>
    </row>
    <row r="2" spans="1:6" ht="15.75">
      <c r="A2" s="10"/>
      <c r="B2" s="10"/>
      <c r="C2" s="10"/>
      <c r="D2" s="10"/>
      <c r="E2" s="10"/>
      <c r="F2" s="10"/>
    </row>
    <row r="3" spans="1:10" ht="13.5" customHeight="1">
      <c r="A3" s="6"/>
      <c r="B3" s="6"/>
      <c r="C3" s="6"/>
      <c r="D3" s="6"/>
      <c r="E3" s="6"/>
      <c r="F3" s="6"/>
      <c r="J3" s="95" t="s">
        <v>40</v>
      </c>
    </row>
    <row r="4" spans="1:10" ht="20.25" customHeight="1">
      <c r="A4" s="235" t="s">
        <v>2</v>
      </c>
      <c r="B4" s="294" t="s">
        <v>3</v>
      </c>
      <c r="C4" s="294" t="s">
        <v>4</v>
      </c>
      <c r="D4" s="236" t="s">
        <v>73</v>
      </c>
      <c r="E4" s="236" t="s">
        <v>85</v>
      </c>
      <c r="F4" s="236" t="s">
        <v>68</v>
      </c>
      <c r="G4" s="236"/>
      <c r="H4" s="236"/>
      <c r="I4" s="236"/>
      <c r="J4" s="236"/>
    </row>
    <row r="5" spans="1:10" ht="18" customHeight="1">
      <c r="A5" s="235"/>
      <c r="B5" s="295"/>
      <c r="C5" s="295"/>
      <c r="D5" s="235"/>
      <c r="E5" s="236"/>
      <c r="F5" s="236" t="s">
        <v>71</v>
      </c>
      <c r="G5" s="236" t="s">
        <v>6</v>
      </c>
      <c r="H5" s="236"/>
      <c r="I5" s="236"/>
      <c r="J5" s="236" t="s">
        <v>72</v>
      </c>
    </row>
    <row r="6" spans="1:10" ht="69" customHeight="1">
      <c r="A6" s="235"/>
      <c r="B6" s="296"/>
      <c r="C6" s="296"/>
      <c r="D6" s="235"/>
      <c r="E6" s="236"/>
      <c r="F6" s="236"/>
      <c r="G6" s="90" t="s">
        <v>310</v>
      </c>
      <c r="H6" s="90" t="s">
        <v>311</v>
      </c>
      <c r="I6" s="90" t="s">
        <v>70</v>
      </c>
      <c r="J6" s="236"/>
    </row>
    <row r="7" spans="1:10" ht="8.25" customHeight="1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</row>
    <row r="8" spans="1:10" ht="19.5" customHeight="1">
      <c r="A8" s="74">
        <v>710</v>
      </c>
      <c r="B8" s="74">
        <v>71035</v>
      </c>
      <c r="C8" s="74" t="s">
        <v>154</v>
      </c>
      <c r="D8" s="159">
        <v>2500</v>
      </c>
      <c r="E8" s="159">
        <v>2500</v>
      </c>
      <c r="F8" s="159">
        <v>2500</v>
      </c>
      <c r="G8" s="61"/>
      <c r="H8" s="61"/>
      <c r="I8" s="61"/>
      <c r="J8" s="61"/>
    </row>
    <row r="9" spans="1:10" ht="24.75" customHeight="1">
      <c r="A9" s="300" t="s">
        <v>77</v>
      </c>
      <c r="B9" s="300"/>
      <c r="C9" s="300"/>
      <c r="D9" s="300"/>
      <c r="E9" s="158">
        <f>E8</f>
        <v>2500</v>
      </c>
      <c r="F9" s="158">
        <f>F8</f>
        <v>2500</v>
      </c>
      <c r="G9" s="73"/>
      <c r="H9" s="73"/>
      <c r="I9" s="73"/>
      <c r="J9" s="73"/>
    </row>
    <row r="11" spans="1:8" ht="12.75">
      <c r="A11" s="50"/>
      <c r="G11"/>
      <c r="H11"/>
    </row>
  </sheetData>
  <sheetProtection/>
  <mergeCells count="11">
    <mergeCell ref="C4:C6"/>
    <mergeCell ref="D4:D6"/>
    <mergeCell ref="A9:D9"/>
    <mergeCell ref="A1:J1"/>
    <mergeCell ref="E4:E6"/>
    <mergeCell ref="F4:J4"/>
    <mergeCell ref="F5:F6"/>
    <mergeCell ref="G5:I5"/>
    <mergeCell ref="J5:J6"/>
    <mergeCell ref="A4:A6"/>
    <mergeCell ref="B4:B6"/>
  </mergeCells>
  <printOptions horizontalCentered="1"/>
  <pageMargins left="0.5905511811023623" right="0.5905511811023623" top="1.3385826771653544" bottom="0.3937007874015748" header="0.5118110236220472" footer="0.5118110236220472"/>
  <pageSetup fitToHeight="0" fitToWidth="1" horizontalDpi="600" verticalDpi="600" orientation="landscape" paperSize="9" r:id="rId1"/>
  <headerFooter alignWithMargins="0">
    <oddHeader>&amp;R&amp;9Załącznik nr  6
do uchwały Nr XVII/165
Rady Miejskiej w Golczewie
z dnia 18 grudnia 2008 r.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4"/>
  <sheetViews>
    <sheetView zoomScalePageLayoutView="0" workbookViewId="0" topLeftCell="A1">
      <selection activeCell="J9" sqref="J9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7.75390625" style="1" customWidth="1"/>
    <col min="4" max="4" width="13.125" style="1" customWidth="1"/>
    <col min="5" max="5" width="14.125" style="1" customWidth="1"/>
    <col min="6" max="6" width="14.375" style="1" customWidth="1"/>
    <col min="7" max="8" width="15.875" style="1" customWidth="1"/>
    <col min="9" max="9" width="10.375" style="0" customWidth="1"/>
    <col min="10" max="10" width="14.625" style="0" customWidth="1"/>
    <col min="80" max="16384" width="9.125" style="1" customWidth="1"/>
  </cols>
  <sheetData>
    <row r="1" spans="1:10" ht="45" customHeight="1">
      <c r="A1" s="299" t="s">
        <v>381</v>
      </c>
      <c r="B1" s="299"/>
      <c r="C1" s="299"/>
      <c r="D1" s="299"/>
      <c r="E1" s="299"/>
      <c r="F1" s="299"/>
      <c r="G1" s="299"/>
      <c r="H1" s="299"/>
      <c r="I1" s="299"/>
      <c r="J1" s="299"/>
    </row>
    <row r="3" ht="12.75">
      <c r="J3" s="95" t="s">
        <v>40</v>
      </c>
    </row>
    <row r="4" spans="1:79" ht="20.25" customHeight="1">
      <c r="A4" s="235" t="s">
        <v>2</v>
      </c>
      <c r="B4" s="294" t="s">
        <v>3</v>
      </c>
      <c r="C4" s="294" t="s">
        <v>4</v>
      </c>
      <c r="D4" s="236" t="s">
        <v>73</v>
      </c>
      <c r="E4" s="236" t="s">
        <v>290</v>
      </c>
      <c r="F4" s="236" t="s">
        <v>68</v>
      </c>
      <c r="G4" s="236"/>
      <c r="H4" s="236"/>
      <c r="I4" s="236"/>
      <c r="J4" s="236"/>
      <c r="BX4" s="1"/>
      <c r="BY4" s="1"/>
      <c r="BZ4" s="1"/>
      <c r="CA4" s="1"/>
    </row>
    <row r="5" spans="1:79" ht="18" customHeight="1">
      <c r="A5" s="235"/>
      <c r="B5" s="295"/>
      <c r="C5" s="295"/>
      <c r="D5" s="235"/>
      <c r="E5" s="236"/>
      <c r="F5" s="236" t="s">
        <v>71</v>
      </c>
      <c r="G5" s="236" t="s">
        <v>6</v>
      </c>
      <c r="H5" s="236"/>
      <c r="I5" s="236"/>
      <c r="J5" s="236" t="s">
        <v>72</v>
      </c>
      <c r="BX5" s="1"/>
      <c r="BY5" s="1"/>
      <c r="BZ5" s="1"/>
      <c r="CA5" s="1"/>
    </row>
    <row r="6" spans="1:79" ht="69" customHeight="1">
      <c r="A6" s="235"/>
      <c r="B6" s="296"/>
      <c r="C6" s="296"/>
      <c r="D6" s="235"/>
      <c r="E6" s="236"/>
      <c r="F6" s="236"/>
      <c r="G6" s="90" t="s">
        <v>310</v>
      </c>
      <c r="H6" s="90" t="s">
        <v>311</v>
      </c>
      <c r="I6" s="90" t="s">
        <v>70</v>
      </c>
      <c r="J6" s="236"/>
      <c r="BX6" s="1"/>
      <c r="BY6" s="1"/>
      <c r="BZ6" s="1"/>
      <c r="CA6" s="1"/>
    </row>
    <row r="7" spans="1:79" ht="8.25" customHeight="1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  <c r="BX7" s="1"/>
      <c r="BY7" s="1"/>
      <c r="BZ7" s="1"/>
      <c r="CA7" s="1"/>
    </row>
    <row r="8" spans="1:79" ht="20.25" customHeight="1">
      <c r="A8" s="79">
        <v>600</v>
      </c>
      <c r="B8" s="79"/>
      <c r="C8" s="79"/>
      <c r="D8" s="220">
        <f>D9+D10</f>
        <v>609225</v>
      </c>
      <c r="E8" s="220">
        <f>E9+E10</f>
        <v>609225</v>
      </c>
      <c r="F8" s="220">
        <f>F9+F10</f>
        <v>9225</v>
      </c>
      <c r="G8" s="79"/>
      <c r="H8" s="79"/>
      <c r="I8" s="79"/>
      <c r="J8" s="220">
        <f>J10</f>
        <v>600000</v>
      </c>
      <c r="BX8" s="1"/>
      <c r="BY8" s="1"/>
      <c r="BZ8" s="1"/>
      <c r="CA8" s="1"/>
    </row>
    <row r="9" spans="1:79" ht="19.5" customHeight="1">
      <c r="A9" s="26" t="s">
        <v>308</v>
      </c>
      <c r="B9" s="26">
        <v>60014</v>
      </c>
      <c r="C9" s="26">
        <v>2320</v>
      </c>
      <c r="D9" s="156">
        <v>9225</v>
      </c>
      <c r="E9" s="156">
        <v>9225</v>
      </c>
      <c r="F9" s="156">
        <v>9225</v>
      </c>
      <c r="G9" s="72"/>
      <c r="H9" s="72"/>
      <c r="I9" s="72"/>
      <c r="J9" s="72"/>
      <c r="BX9" s="1"/>
      <c r="BY9" s="1"/>
      <c r="BZ9" s="1"/>
      <c r="CA9" s="1"/>
    </row>
    <row r="10" spans="1:79" ht="19.5" customHeight="1">
      <c r="A10" s="26" t="s">
        <v>308</v>
      </c>
      <c r="B10" s="26">
        <v>60014</v>
      </c>
      <c r="C10" s="75">
        <v>6620</v>
      </c>
      <c r="D10" s="157">
        <v>600000</v>
      </c>
      <c r="E10" s="157">
        <v>600000</v>
      </c>
      <c r="F10" s="157"/>
      <c r="G10" s="76"/>
      <c r="H10" s="76"/>
      <c r="I10" s="76"/>
      <c r="J10" s="157">
        <v>600000</v>
      </c>
      <c r="BX10" s="1"/>
      <c r="BY10" s="1"/>
      <c r="BZ10" s="1"/>
      <c r="CA10" s="1"/>
    </row>
    <row r="11" spans="1:79" ht="19.5" customHeight="1">
      <c r="A11" s="75">
        <v>900</v>
      </c>
      <c r="B11" s="75">
        <v>90013</v>
      </c>
      <c r="C11" s="75">
        <v>2310</v>
      </c>
      <c r="D11" s="157">
        <v>180000</v>
      </c>
      <c r="E11" s="157">
        <v>180000</v>
      </c>
      <c r="F11" s="157">
        <v>180000</v>
      </c>
      <c r="G11" s="157">
        <v>147000</v>
      </c>
      <c r="H11" s="157">
        <v>25000</v>
      </c>
      <c r="I11" s="76"/>
      <c r="J11" s="157"/>
      <c r="BX11" s="1"/>
      <c r="BY11" s="1"/>
      <c r="BZ11" s="1"/>
      <c r="CA11" s="1"/>
    </row>
    <row r="12" spans="1:79" ht="24.75" customHeight="1">
      <c r="A12" s="300" t="s">
        <v>77</v>
      </c>
      <c r="B12" s="300"/>
      <c r="C12" s="300"/>
      <c r="D12" s="300"/>
      <c r="E12" s="158">
        <f>E9+E10+E11</f>
        <v>789225</v>
      </c>
      <c r="F12" s="158">
        <f>F9+F11</f>
        <v>189225</v>
      </c>
      <c r="G12" s="158">
        <f>G11</f>
        <v>147000</v>
      </c>
      <c r="H12" s="158">
        <f>H11</f>
        <v>25000</v>
      </c>
      <c r="I12" s="73"/>
      <c r="J12" s="158">
        <f>J10</f>
        <v>600000</v>
      </c>
      <c r="BX12" s="1"/>
      <c r="BY12" s="1"/>
      <c r="BZ12" s="1"/>
      <c r="CA12" s="1"/>
    </row>
    <row r="14" ht="12.75">
      <c r="A14" s="50"/>
    </row>
  </sheetData>
  <sheetProtection/>
  <mergeCells count="11">
    <mergeCell ref="F5:F6"/>
    <mergeCell ref="G5:I5"/>
    <mergeCell ref="J5:J6"/>
    <mergeCell ref="A12:D12"/>
    <mergeCell ref="A1:J1"/>
    <mergeCell ref="A4:A6"/>
    <mergeCell ref="B4:B6"/>
    <mergeCell ref="C4:C6"/>
    <mergeCell ref="D4:D6"/>
    <mergeCell ref="E4:E6"/>
    <mergeCell ref="F4:J4"/>
  </mergeCells>
  <printOptions horizontalCentered="1"/>
  <pageMargins left="0.5905511811023623" right="0.5905511811023623" top="1.4173228346456694" bottom="0.3937007874015748" header="0.5118110236220472" footer="0.5118110236220472"/>
  <pageSetup fitToHeight="0" fitToWidth="1" horizontalDpi="600" verticalDpi="600" orientation="landscape" paperSize="9" r:id="rId1"/>
  <headerFooter alignWithMargins="0">
    <oddHeader xml:space="preserve">&amp;R&amp;9Załącznik nr  7
do uchwały Nr XVIII/165/08
Rady Miejskiej w Golczewie
z dnia 18 grudnia 2008 r.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77"/>
  <sheetViews>
    <sheetView zoomScalePageLayoutView="0" workbookViewId="0" topLeftCell="A1">
      <selection activeCell="J21" sqref="J21"/>
    </sheetView>
  </sheetViews>
  <sheetFormatPr defaultColWidth="9.00390625" defaultRowHeight="12.75"/>
  <cols>
    <col min="2" max="2" width="4.75390625" style="0" customWidth="1"/>
    <col min="3" max="3" width="28.625" style="0" customWidth="1"/>
    <col min="4" max="4" width="12.125" style="0" customWidth="1"/>
    <col min="5" max="5" width="17.75390625" style="0" customWidth="1"/>
    <col min="6" max="6" width="16.125" style="0" customWidth="1"/>
    <col min="7" max="7" width="10.375" style="0" customWidth="1"/>
    <col min="8" max="8" width="13.375" style="0" customWidth="1"/>
    <col min="9" max="9" width="17.25390625" style="0" customWidth="1"/>
    <col min="10" max="10" width="16.625" style="0" customWidth="1"/>
    <col min="11" max="11" width="19.625" style="0" customWidth="1"/>
    <col min="12" max="12" width="15.00390625" style="0" customWidth="1"/>
  </cols>
  <sheetData>
    <row r="1" ht="51" customHeight="1">
      <c r="L1" s="118"/>
    </row>
    <row r="2" spans="2:12" ht="58.5" customHeight="1">
      <c r="B2" s="302" t="s">
        <v>388</v>
      </c>
      <c r="C2" s="302"/>
      <c r="D2" s="302"/>
      <c r="E2" s="302"/>
      <c r="F2" s="302"/>
      <c r="G2" s="302"/>
      <c r="H2" s="302"/>
      <c r="I2" s="302"/>
      <c r="J2" s="302"/>
      <c r="K2" s="302"/>
      <c r="L2" s="302"/>
    </row>
    <row r="3" spans="2:12" ht="14.25">
      <c r="B3" s="1"/>
      <c r="C3" s="1"/>
      <c r="D3" s="1"/>
      <c r="E3" s="1"/>
      <c r="F3" s="1"/>
      <c r="G3" s="1"/>
      <c r="H3" s="1"/>
      <c r="I3" s="1"/>
      <c r="J3" s="1"/>
      <c r="L3" s="134" t="s">
        <v>40</v>
      </c>
    </row>
    <row r="4" spans="2:12" ht="15.75">
      <c r="B4" s="235"/>
      <c r="C4" s="309" t="s">
        <v>0</v>
      </c>
      <c r="D4" s="303" t="s">
        <v>59</v>
      </c>
      <c r="E4" s="310" t="s">
        <v>9</v>
      </c>
      <c r="F4" s="311"/>
      <c r="G4" s="311"/>
      <c r="H4" s="312"/>
      <c r="I4" s="303" t="s">
        <v>8</v>
      </c>
      <c r="J4" s="303"/>
      <c r="K4" s="303" t="s">
        <v>61</v>
      </c>
      <c r="L4" s="303" t="s">
        <v>389</v>
      </c>
    </row>
    <row r="5" spans="2:12" ht="15.75">
      <c r="B5" s="235"/>
      <c r="C5" s="309"/>
      <c r="D5" s="303"/>
      <c r="E5" s="303" t="s">
        <v>7</v>
      </c>
      <c r="F5" s="304" t="s">
        <v>6</v>
      </c>
      <c r="G5" s="305"/>
      <c r="H5" s="306"/>
      <c r="I5" s="303" t="s">
        <v>7</v>
      </c>
      <c r="J5" s="303" t="s">
        <v>60</v>
      </c>
      <c r="K5" s="303"/>
      <c r="L5" s="303"/>
    </row>
    <row r="6" spans="2:12" ht="15.75">
      <c r="B6" s="235"/>
      <c r="C6" s="309"/>
      <c r="D6" s="303"/>
      <c r="E6" s="303"/>
      <c r="F6" s="307" t="s">
        <v>359</v>
      </c>
      <c r="G6" s="304" t="s">
        <v>68</v>
      </c>
      <c r="H6" s="306"/>
      <c r="I6" s="303"/>
      <c r="J6" s="303"/>
      <c r="K6" s="303"/>
      <c r="L6" s="303"/>
    </row>
    <row r="7" spans="2:12" ht="60.75" customHeight="1">
      <c r="B7" s="235"/>
      <c r="C7" s="309"/>
      <c r="D7" s="303"/>
      <c r="E7" s="303"/>
      <c r="F7" s="308"/>
      <c r="G7" s="132" t="s">
        <v>360</v>
      </c>
      <c r="H7" s="132" t="s">
        <v>86</v>
      </c>
      <c r="I7" s="303"/>
      <c r="J7" s="303"/>
      <c r="K7" s="303"/>
      <c r="L7" s="303"/>
    </row>
    <row r="8" spans="2:12" s="39" customFormat="1" ht="12.75">
      <c r="B8" s="133">
        <v>1</v>
      </c>
      <c r="C8" s="133">
        <v>2</v>
      </c>
      <c r="D8" s="133">
        <v>3</v>
      </c>
      <c r="E8" s="133">
        <v>4</v>
      </c>
      <c r="F8" s="133">
        <v>5</v>
      </c>
      <c r="G8" s="133">
        <v>6</v>
      </c>
      <c r="H8" s="133">
        <v>7</v>
      </c>
      <c r="I8" s="133">
        <v>8</v>
      </c>
      <c r="J8" s="133">
        <v>9</v>
      </c>
      <c r="K8" s="133">
        <v>10</v>
      </c>
      <c r="L8" s="133">
        <v>11</v>
      </c>
    </row>
    <row r="9" spans="2:12" ht="23.25" customHeight="1">
      <c r="B9" s="119" t="s">
        <v>10</v>
      </c>
      <c r="C9" s="120" t="s">
        <v>11</v>
      </c>
      <c r="D9" s="167">
        <f aca="true" t="shared" si="0" ref="D9:I9">D11</f>
        <v>70771.53</v>
      </c>
      <c r="E9" s="167">
        <f t="shared" si="0"/>
        <v>2175300</v>
      </c>
      <c r="F9" s="167">
        <f t="shared" si="0"/>
        <v>50000</v>
      </c>
      <c r="G9" s="168" t="str">
        <f t="shared" si="0"/>
        <v> </v>
      </c>
      <c r="H9" s="167">
        <f t="shared" si="0"/>
        <v>50000</v>
      </c>
      <c r="I9" s="167">
        <f t="shared" si="0"/>
        <v>2244500</v>
      </c>
      <c r="J9" s="167"/>
      <c r="K9" s="167">
        <f>K11</f>
        <v>1571.53</v>
      </c>
      <c r="L9" s="122" t="s">
        <v>45</v>
      </c>
    </row>
    <row r="10" spans="2:12" ht="15">
      <c r="B10" s="123"/>
      <c r="C10" s="124" t="s">
        <v>68</v>
      </c>
      <c r="D10" s="169"/>
      <c r="E10" s="169"/>
      <c r="F10" s="169"/>
      <c r="G10" s="169"/>
      <c r="H10" s="169"/>
      <c r="I10" s="169"/>
      <c r="J10" s="169"/>
      <c r="K10" s="169"/>
      <c r="L10" s="123"/>
    </row>
    <row r="11" spans="2:12" ht="44.25" customHeight="1">
      <c r="B11" s="123"/>
      <c r="C11" s="126" t="s">
        <v>363</v>
      </c>
      <c r="D11" s="169">
        <v>70771.53</v>
      </c>
      <c r="E11" s="169">
        <v>2175300</v>
      </c>
      <c r="F11" s="169">
        <v>50000</v>
      </c>
      <c r="G11" s="169" t="s">
        <v>308</v>
      </c>
      <c r="H11" s="169">
        <v>50000</v>
      </c>
      <c r="I11" s="169">
        <v>2244500</v>
      </c>
      <c r="J11" s="169"/>
      <c r="K11" s="169">
        <v>1571.53</v>
      </c>
      <c r="L11" s="123" t="s">
        <v>45</v>
      </c>
    </row>
    <row r="12" spans="2:12" ht="15" hidden="1">
      <c r="B12" s="123"/>
      <c r="C12" s="127" t="s">
        <v>13</v>
      </c>
      <c r="D12" s="169"/>
      <c r="E12" s="169"/>
      <c r="F12" s="169"/>
      <c r="G12" s="169"/>
      <c r="H12" s="169"/>
      <c r="I12" s="169"/>
      <c r="J12" s="169"/>
      <c r="K12" s="169"/>
      <c r="L12" s="123" t="s">
        <v>45</v>
      </c>
    </row>
    <row r="13" spans="2:12" ht="15" hidden="1">
      <c r="B13" s="123"/>
      <c r="C13" s="127" t="s">
        <v>14</v>
      </c>
      <c r="D13" s="169"/>
      <c r="E13" s="169"/>
      <c r="F13" s="169"/>
      <c r="G13" s="169"/>
      <c r="H13" s="169"/>
      <c r="I13" s="169"/>
      <c r="J13" s="169"/>
      <c r="K13" s="169"/>
      <c r="L13" s="123" t="s">
        <v>45</v>
      </c>
    </row>
    <row r="14" spans="2:12" ht="15.75" hidden="1">
      <c r="B14" s="119" t="s">
        <v>15</v>
      </c>
      <c r="C14" s="120" t="s">
        <v>361</v>
      </c>
      <c r="D14" s="167"/>
      <c r="E14" s="167"/>
      <c r="F14" s="167"/>
      <c r="G14" s="170"/>
      <c r="H14" s="167"/>
      <c r="I14" s="167"/>
      <c r="J14" s="167"/>
      <c r="K14" s="167"/>
      <c r="L14" s="122" t="s">
        <v>45</v>
      </c>
    </row>
    <row r="15" spans="2:12" ht="15" hidden="1">
      <c r="B15" s="123"/>
      <c r="C15" s="124" t="s">
        <v>68</v>
      </c>
      <c r="D15" s="169"/>
      <c r="E15" s="169"/>
      <c r="F15" s="169"/>
      <c r="G15" s="171"/>
      <c r="H15" s="169"/>
      <c r="I15" s="169"/>
      <c r="J15" s="169"/>
      <c r="K15" s="169"/>
      <c r="L15" s="123"/>
    </row>
    <row r="16" spans="2:12" ht="15" hidden="1">
      <c r="B16" s="123"/>
      <c r="C16" s="127" t="s">
        <v>12</v>
      </c>
      <c r="D16" s="169"/>
      <c r="E16" s="169"/>
      <c r="F16" s="169"/>
      <c r="G16" s="171"/>
      <c r="H16" s="169"/>
      <c r="I16" s="169"/>
      <c r="J16" s="169"/>
      <c r="K16" s="169"/>
      <c r="L16" s="123" t="s">
        <v>45</v>
      </c>
    </row>
    <row r="17" spans="2:12" ht="15" hidden="1">
      <c r="B17" s="123"/>
      <c r="C17" s="127" t="s">
        <v>13</v>
      </c>
      <c r="D17" s="169"/>
      <c r="E17" s="169"/>
      <c r="F17" s="169"/>
      <c r="G17" s="171"/>
      <c r="H17" s="169"/>
      <c r="I17" s="169"/>
      <c r="J17" s="169"/>
      <c r="K17" s="169"/>
      <c r="L17" s="123" t="s">
        <v>45</v>
      </c>
    </row>
    <row r="18" spans="2:12" ht="15" hidden="1">
      <c r="B18" s="128"/>
      <c r="C18" s="129" t="s">
        <v>14</v>
      </c>
      <c r="D18" s="172"/>
      <c r="E18" s="172"/>
      <c r="F18" s="172"/>
      <c r="G18" s="173"/>
      <c r="H18" s="172"/>
      <c r="I18" s="172"/>
      <c r="J18" s="172"/>
      <c r="K18" s="172"/>
      <c r="L18" s="128" t="s">
        <v>45</v>
      </c>
    </row>
    <row r="19" spans="2:12" ht="51" customHeight="1">
      <c r="B19" s="119" t="s">
        <v>15</v>
      </c>
      <c r="C19" s="131" t="s">
        <v>362</v>
      </c>
      <c r="D19" s="167">
        <f>D21</f>
        <v>15000</v>
      </c>
      <c r="E19" s="167">
        <f>E21</f>
        <v>209800</v>
      </c>
      <c r="F19" s="170" t="s">
        <v>45</v>
      </c>
      <c r="G19" s="170" t="s">
        <v>45</v>
      </c>
      <c r="H19" s="170" t="s">
        <v>45</v>
      </c>
      <c r="I19" s="167">
        <f>I21</f>
        <v>208800</v>
      </c>
      <c r="J19" s="170" t="s">
        <v>45</v>
      </c>
      <c r="K19" s="167">
        <f>K21</f>
        <v>16000</v>
      </c>
      <c r="L19" s="121"/>
    </row>
    <row r="20" spans="2:12" ht="15">
      <c r="B20" s="125"/>
      <c r="C20" s="124" t="s">
        <v>68</v>
      </c>
      <c r="D20" s="169"/>
      <c r="E20" s="169"/>
      <c r="F20" s="171"/>
      <c r="G20" s="171"/>
      <c r="H20" s="171"/>
      <c r="I20" s="169"/>
      <c r="J20" s="171"/>
      <c r="K20" s="169"/>
      <c r="L20" s="125"/>
    </row>
    <row r="21" spans="2:12" ht="83.25" customHeight="1">
      <c r="B21" s="125"/>
      <c r="C21" s="126" t="s">
        <v>390</v>
      </c>
      <c r="D21" s="169">
        <v>15000</v>
      </c>
      <c r="E21" s="169">
        <v>209800</v>
      </c>
      <c r="F21" s="171" t="s">
        <v>45</v>
      </c>
      <c r="G21" s="171" t="s">
        <v>45</v>
      </c>
      <c r="H21" s="171" t="s">
        <v>45</v>
      </c>
      <c r="I21" s="169">
        <v>208800</v>
      </c>
      <c r="J21" s="171" t="s">
        <v>45</v>
      </c>
      <c r="K21" s="169">
        <v>16000</v>
      </c>
      <c r="L21" s="125"/>
    </row>
    <row r="22" spans="2:12" ht="15" hidden="1">
      <c r="B22" s="125"/>
      <c r="C22" s="127" t="s">
        <v>13</v>
      </c>
      <c r="D22" s="169"/>
      <c r="E22" s="169"/>
      <c r="F22" s="171" t="s">
        <v>45</v>
      </c>
      <c r="G22" s="171" t="s">
        <v>45</v>
      </c>
      <c r="H22" s="171" t="s">
        <v>45</v>
      </c>
      <c r="I22" s="169"/>
      <c r="J22" s="171" t="s">
        <v>45</v>
      </c>
      <c r="K22" s="169"/>
      <c r="L22" s="125"/>
    </row>
    <row r="23" spans="2:12" ht="15" hidden="1">
      <c r="B23" s="130"/>
      <c r="C23" s="129" t="s">
        <v>14</v>
      </c>
      <c r="D23" s="172"/>
      <c r="E23" s="172"/>
      <c r="F23" s="173" t="s">
        <v>45</v>
      </c>
      <c r="G23" s="173" t="s">
        <v>45</v>
      </c>
      <c r="H23" s="173" t="s">
        <v>45</v>
      </c>
      <c r="I23" s="172"/>
      <c r="J23" s="173" t="s">
        <v>45</v>
      </c>
      <c r="K23" s="172"/>
      <c r="L23" s="130"/>
    </row>
    <row r="24" spans="2:12" ht="24.75" customHeight="1">
      <c r="B24" s="301" t="s">
        <v>77</v>
      </c>
      <c r="C24" s="301"/>
      <c r="D24" s="174">
        <f>D19+D9</f>
        <v>85771.53</v>
      </c>
      <c r="E24" s="174">
        <f aca="true" t="shared" si="1" ref="E24:K24">E19+E9</f>
        <v>2385100</v>
      </c>
      <c r="F24" s="174">
        <f>F9</f>
        <v>50000</v>
      </c>
      <c r="G24" s="174" t="s">
        <v>308</v>
      </c>
      <c r="H24" s="174">
        <f>H9</f>
        <v>50000</v>
      </c>
      <c r="I24" s="174">
        <f t="shared" si="1"/>
        <v>2453300</v>
      </c>
      <c r="J24" s="174" t="s">
        <v>308</v>
      </c>
      <c r="K24" s="174">
        <f t="shared" si="1"/>
        <v>17571.53</v>
      </c>
      <c r="L24" s="174" t="s">
        <v>308</v>
      </c>
    </row>
    <row r="25" spans="2:5" ht="12.75">
      <c r="B25" s="51"/>
      <c r="C25" s="51"/>
      <c r="D25" s="51"/>
      <c r="E25" s="51"/>
    </row>
    <row r="26" spans="2:5" ht="12.75">
      <c r="B26" s="51"/>
      <c r="C26" s="51"/>
      <c r="D26" s="51"/>
      <c r="E26" s="51"/>
    </row>
    <row r="27" spans="2:5" ht="12.75">
      <c r="B27" s="51"/>
      <c r="C27" s="51"/>
      <c r="D27" s="51"/>
      <c r="E27" s="51"/>
    </row>
    <row r="28" spans="2:5" ht="12.75">
      <c r="B28" s="51"/>
      <c r="C28" s="51"/>
      <c r="D28" s="51"/>
      <c r="E28" s="51"/>
    </row>
    <row r="29" spans="2:5" ht="12.75">
      <c r="B29" s="51"/>
      <c r="C29" s="51"/>
      <c r="D29" s="51"/>
      <c r="E29" s="51"/>
    </row>
    <row r="30" spans="2:5" ht="12.75">
      <c r="B30" s="51"/>
      <c r="C30" s="51"/>
      <c r="D30" s="51"/>
      <c r="E30" s="51"/>
    </row>
    <row r="31" spans="2:5" ht="12.75">
      <c r="B31" s="51"/>
      <c r="C31" s="51"/>
      <c r="D31" s="51"/>
      <c r="E31" s="51"/>
    </row>
    <row r="32" spans="2:5" ht="12.75">
      <c r="B32" s="51"/>
      <c r="C32" s="51"/>
      <c r="D32" s="51"/>
      <c r="E32" s="51"/>
    </row>
    <row r="33" spans="2:5" ht="12.75">
      <c r="B33" s="51"/>
      <c r="C33" s="51"/>
      <c r="D33" s="51"/>
      <c r="E33" s="51"/>
    </row>
    <row r="34" spans="2:5" ht="12.75">
      <c r="B34" s="51"/>
      <c r="C34" s="51"/>
      <c r="D34" s="51"/>
      <c r="E34" s="51"/>
    </row>
    <row r="35" spans="2:5" ht="12.75">
      <c r="B35" s="51"/>
      <c r="C35" s="51"/>
      <c r="D35" s="51"/>
      <c r="E35" s="51"/>
    </row>
    <row r="36" spans="2:5" ht="12.75">
      <c r="B36" s="51"/>
      <c r="C36" s="51"/>
      <c r="D36" s="51"/>
      <c r="E36" s="51"/>
    </row>
    <row r="37" spans="2:5" ht="12.75">
      <c r="B37" s="51"/>
      <c r="C37" s="51"/>
      <c r="D37" s="51"/>
      <c r="E37" s="51"/>
    </row>
    <row r="38" spans="2:5" ht="12.75">
      <c r="B38" s="51"/>
      <c r="C38" s="51"/>
      <c r="D38" s="51"/>
      <c r="E38" s="51"/>
    </row>
    <row r="39" spans="2:5" ht="12.75">
      <c r="B39" s="51"/>
      <c r="C39" s="51"/>
      <c r="D39" s="51"/>
      <c r="E39" s="51"/>
    </row>
    <row r="40" spans="2:5" ht="12.75">
      <c r="B40" s="51"/>
      <c r="C40" s="51"/>
      <c r="D40" s="51"/>
      <c r="E40" s="51"/>
    </row>
    <row r="41" spans="2:5" ht="12.75">
      <c r="B41" s="51"/>
      <c r="C41" s="51"/>
      <c r="D41" s="51"/>
      <c r="E41" s="51"/>
    </row>
    <row r="42" spans="2:5" ht="12.75">
      <c r="B42" s="51"/>
      <c r="C42" s="51"/>
      <c r="D42" s="51"/>
      <c r="E42" s="51"/>
    </row>
    <row r="43" spans="2:5" ht="12.75">
      <c r="B43" s="51"/>
      <c r="C43" s="51"/>
      <c r="D43" s="51"/>
      <c r="E43" s="51"/>
    </row>
    <row r="44" spans="2:5" ht="12.75">
      <c r="B44" s="51"/>
      <c r="C44" s="51"/>
      <c r="D44" s="51"/>
      <c r="E44" s="51"/>
    </row>
    <row r="45" spans="2:5" ht="12.75">
      <c r="B45" s="51"/>
      <c r="C45" s="51"/>
      <c r="D45" s="51"/>
      <c r="E45" s="51"/>
    </row>
    <row r="46" spans="2:5" ht="12.75">
      <c r="B46" s="51"/>
      <c r="C46" s="51"/>
      <c r="D46" s="51"/>
      <c r="E46" s="51"/>
    </row>
    <row r="47" spans="2:5" ht="12.75">
      <c r="B47" s="51"/>
      <c r="C47" s="51"/>
      <c r="D47" s="51"/>
      <c r="E47" s="51"/>
    </row>
    <row r="48" spans="2:5" ht="12.75">
      <c r="B48" s="51"/>
      <c r="C48" s="51"/>
      <c r="D48" s="51"/>
      <c r="E48" s="51"/>
    </row>
    <row r="49" spans="2:5" ht="12.75">
      <c r="B49" s="51"/>
      <c r="C49" s="51"/>
      <c r="D49" s="51"/>
      <c r="E49" s="51"/>
    </row>
    <row r="50" spans="2:5" ht="12.75">
      <c r="B50" s="51"/>
      <c r="C50" s="51"/>
      <c r="D50" s="51"/>
      <c r="E50" s="51"/>
    </row>
    <row r="51" spans="2:5" ht="12.75">
      <c r="B51" s="51"/>
      <c r="C51" s="51"/>
      <c r="D51" s="51"/>
      <c r="E51" s="51"/>
    </row>
    <row r="52" spans="2:5" ht="12.75">
      <c r="B52" s="51"/>
      <c r="C52" s="51"/>
      <c r="D52" s="51"/>
      <c r="E52" s="51"/>
    </row>
    <row r="53" spans="2:5" ht="12.75">
      <c r="B53" s="51"/>
      <c r="C53" s="51"/>
      <c r="D53" s="51"/>
      <c r="E53" s="51"/>
    </row>
    <row r="54" spans="2:5" ht="12.75">
      <c r="B54" s="51"/>
      <c r="C54" s="51"/>
      <c r="D54" s="51"/>
      <c r="E54" s="51"/>
    </row>
    <row r="55" spans="2:5" ht="12.75">
      <c r="B55" s="51"/>
      <c r="C55" s="51"/>
      <c r="D55" s="51"/>
      <c r="E55" s="51"/>
    </row>
    <row r="56" spans="2:5" ht="12.75">
      <c r="B56" s="51"/>
      <c r="C56" s="51"/>
      <c r="D56" s="51"/>
      <c r="E56" s="51"/>
    </row>
    <row r="57" spans="2:5" ht="12.75">
      <c r="B57" s="51"/>
      <c r="C57" s="51"/>
      <c r="D57" s="51"/>
      <c r="E57" s="51"/>
    </row>
    <row r="58" spans="2:5" ht="12.75">
      <c r="B58" s="51"/>
      <c r="C58" s="51"/>
      <c r="D58" s="51"/>
      <c r="E58" s="51"/>
    </row>
    <row r="59" spans="2:5" ht="12.75">
      <c r="B59" s="51"/>
      <c r="C59" s="51"/>
      <c r="D59" s="51"/>
      <c r="E59" s="51"/>
    </row>
    <row r="60" spans="2:5" ht="12.75">
      <c r="B60" s="51"/>
      <c r="C60" s="51"/>
      <c r="D60" s="51"/>
      <c r="E60" s="51"/>
    </row>
    <row r="61" spans="2:5" ht="12.75">
      <c r="B61" s="51"/>
      <c r="C61" s="51"/>
      <c r="D61" s="51"/>
      <c r="E61" s="51"/>
    </row>
    <row r="62" spans="2:5" ht="12.75">
      <c r="B62" s="51"/>
      <c r="C62" s="51"/>
      <c r="D62" s="51"/>
      <c r="E62" s="51"/>
    </row>
    <row r="63" spans="2:5" ht="12.75">
      <c r="B63" s="51"/>
      <c r="C63" s="51"/>
      <c r="D63" s="51"/>
      <c r="E63" s="51"/>
    </row>
    <row r="64" spans="2:5" ht="12.75">
      <c r="B64" s="51"/>
      <c r="C64" s="51"/>
      <c r="D64" s="51"/>
      <c r="E64" s="51"/>
    </row>
    <row r="65" spans="2:5" ht="12.75">
      <c r="B65" s="51"/>
      <c r="C65" s="51"/>
      <c r="D65" s="51"/>
      <c r="E65" s="51"/>
    </row>
    <row r="66" spans="2:5" ht="12.75">
      <c r="B66" s="51"/>
      <c r="C66" s="51"/>
      <c r="D66" s="51"/>
      <c r="E66" s="51"/>
    </row>
    <row r="67" spans="2:5" ht="12.75">
      <c r="B67" s="51"/>
      <c r="C67" s="51"/>
      <c r="D67" s="51"/>
      <c r="E67" s="51"/>
    </row>
    <row r="68" spans="2:5" ht="12.75">
      <c r="B68" s="51"/>
      <c r="C68" s="51"/>
      <c r="D68" s="51"/>
      <c r="E68" s="51"/>
    </row>
    <row r="69" spans="2:5" ht="12.75">
      <c r="B69" s="51"/>
      <c r="C69" s="51"/>
      <c r="D69" s="51"/>
      <c r="E69" s="51"/>
    </row>
    <row r="70" spans="2:5" ht="12.75">
      <c r="B70" s="51"/>
      <c r="C70" s="51"/>
      <c r="D70" s="51"/>
      <c r="E70" s="51"/>
    </row>
    <row r="71" spans="2:5" ht="12.75">
      <c r="B71" s="51"/>
      <c r="C71" s="51"/>
      <c r="D71" s="51"/>
      <c r="E71" s="51"/>
    </row>
    <row r="72" spans="2:5" ht="12.75">
      <c r="B72" s="51"/>
      <c r="C72" s="51"/>
      <c r="D72" s="51"/>
      <c r="E72" s="51"/>
    </row>
    <row r="73" spans="2:5" ht="12.75">
      <c r="B73" s="51"/>
      <c r="C73" s="51"/>
      <c r="D73" s="51"/>
      <c r="E73" s="51"/>
    </row>
    <row r="74" spans="2:5" ht="12.75">
      <c r="B74" s="51"/>
      <c r="C74" s="51"/>
      <c r="D74" s="51"/>
      <c r="E74" s="51"/>
    </row>
    <row r="75" spans="2:5" ht="12.75">
      <c r="B75" s="51"/>
      <c r="C75" s="51"/>
      <c r="D75" s="51"/>
      <c r="E75" s="51"/>
    </row>
    <row r="76" spans="2:5" ht="12.75">
      <c r="B76" s="51"/>
      <c r="C76" s="51"/>
      <c r="D76" s="51"/>
      <c r="E76" s="51"/>
    </row>
    <row r="77" spans="2:5" ht="12.75">
      <c r="B77" s="51"/>
      <c r="C77" s="51"/>
      <c r="D77" s="51"/>
      <c r="E77" s="51"/>
    </row>
    <row r="78" spans="2:5" ht="12.75">
      <c r="B78" s="51"/>
      <c r="C78" s="51"/>
      <c r="D78" s="51"/>
      <c r="E78" s="51"/>
    </row>
    <row r="79" spans="2:5" ht="12.75">
      <c r="B79" s="51"/>
      <c r="C79" s="51"/>
      <c r="D79" s="51"/>
      <c r="E79" s="51"/>
    </row>
    <row r="80" spans="2:5" ht="12.75">
      <c r="B80" s="51"/>
      <c r="C80" s="51"/>
      <c r="D80" s="51"/>
      <c r="E80" s="51"/>
    </row>
    <row r="81" spans="2:5" ht="12.75">
      <c r="B81" s="51"/>
      <c r="C81" s="51"/>
      <c r="D81" s="51"/>
      <c r="E81" s="51"/>
    </row>
    <row r="82" spans="2:5" ht="12.75">
      <c r="B82" s="51"/>
      <c r="C82" s="51"/>
      <c r="D82" s="51"/>
      <c r="E82" s="51"/>
    </row>
    <row r="83" spans="2:5" ht="12.75">
      <c r="B83" s="51"/>
      <c r="C83" s="51"/>
      <c r="D83" s="51"/>
      <c r="E83" s="51"/>
    </row>
    <row r="84" spans="2:5" ht="12.75">
      <c r="B84" s="51"/>
      <c r="C84" s="51"/>
      <c r="D84" s="51"/>
      <c r="E84" s="51"/>
    </row>
    <row r="85" spans="2:5" ht="12.75">
      <c r="B85" s="51"/>
      <c r="C85" s="51"/>
      <c r="D85" s="51"/>
      <c r="E85" s="51"/>
    </row>
    <row r="86" spans="2:5" ht="12.75">
      <c r="B86" s="51"/>
      <c r="C86" s="51"/>
      <c r="D86" s="51"/>
      <c r="E86" s="51"/>
    </row>
    <row r="87" spans="2:5" ht="12.75">
      <c r="B87" s="51"/>
      <c r="C87" s="51"/>
      <c r="D87" s="51"/>
      <c r="E87" s="51"/>
    </row>
    <row r="88" spans="2:5" ht="12.75">
      <c r="B88" s="51"/>
      <c r="C88" s="51"/>
      <c r="D88" s="51"/>
      <c r="E88" s="51"/>
    </row>
    <row r="89" spans="2:5" ht="12.75">
      <c r="B89" s="51"/>
      <c r="C89" s="51"/>
      <c r="D89" s="51"/>
      <c r="E89" s="51"/>
    </row>
    <row r="90" spans="2:5" ht="12.75">
      <c r="B90" s="51"/>
      <c r="C90" s="51"/>
      <c r="D90" s="51"/>
      <c r="E90" s="51"/>
    </row>
    <row r="91" spans="2:5" ht="12.75">
      <c r="B91" s="51"/>
      <c r="C91" s="51"/>
      <c r="D91" s="51"/>
      <c r="E91" s="51"/>
    </row>
    <row r="92" spans="2:5" ht="12.75">
      <c r="B92" s="51"/>
      <c r="C92" s="51"/>
      <c r="D92" s="51"/>
      <c r="E92" s="51"/>
    </row>
    <row r="93" spans="2:5" ht="12.75">
      <c r="B93" s="51"/>
      <c r="C93" s="51"/>
      <c r="D93" s="51"/>
      <c r="E93" s="51"/>
    </row>
    <row r="94" spans="2:5" ht="12.75">
      <c r="B94" s="51"/>
      <c r="C94" s="51"/>
      <c r="D94" s="51"/>
      <c r="E94" s="51"/>
    </row>
    <row r="95" spans="2:5" ht="12.75">
      <c r="B95" s="51"/>
      <c r="C95" s="51"/>
      <c r="D95" s="51"/>
      <c r="E95" s="51"/>
    </row>
    <row r="96" spans="2:5" ht="12.75">
      <c r="B96" s="51"/>
      <c r="C96" s="51"/>
      <c r="D96" s="51"/>
      <c r="E96" s="51"/>
    </row>
    <row r="97" spans="2:5" ht="12.75">
      <c r="B97" s="51"/>
      <c r="C97" s="51"/>
      <c r="D97" s="51"/>
      <c r="E97" s="51"/>
    </row>
    <row r="98" spans="2:5" ht="12.75">
      <c r="B98" s="51"/>
      <c r="C98" s="51"/>
      <c r="D98" s="51"/>
      <c r="E98" s="51"/>
    </row>
    <row r="99" spans="2:5" ht="12.75">
      <c r="B99" s="51"/>
      <c r="C99" s="51"/>
      <c r="D99" s="51"/>
      <c r="E99" s="51"/>
    </row>
    <row r="100" spans="2:5" ht="12.75">
      <c r="B100" s="51"/>
      <c r="C100" s="51"/>
      <c r="D100" s="51"/>
      <c r="E100" s="51"/>
    </row>
    <row r="101" spans="2:5" ht="12.75">
      <c r="B101" s="51"/>
      <c r="C101" s="51"/>
      <c r="D101" s="51"/>
      <c r="E101" s="51"/>
    </row>
    <row r="102" spans="2:5" ht="12.75">
      <c r="B102" s="51"/>
      <c r="C102" s="51"/>
      <c r="D102" s="51"/>
      <c r="E102" s="51"/>
    </row>
    <row r="103" spans="2:5" ht="12.75">
      <c r="B103" s="51"/>
      <c r="C103" s="51"/>
      <c r="D103" s="51"/>
      <c r="E103" s="51"/>
    </row>
    <row r="104" spans="2:5" ht="12.75">
      <c r="B104" s="51"/>
      <c r="C104" s="51"/>
      <c r="D104" s="51"/>
      <c r="E104" s="51"/>
    </row>
    <row r="105" spans="2:5" ht="12.75">
      <c r="B105" s="51"/>
      <c r="C105" s="51"/>
      <c r="D105" s="51"/>
      <c r="E105" s="51"/>
    </row>
    <row r="106" spans="2:5" ht="12.75">
      <c r="B106" s="51"/>
      <c r="C106" s="51"/>
      <c r="D106" s="51"/>
      <c r="E106" s="51"/>
    </row>
    <row r="107" spans="2:5" ht="12.75">
      <c r="B107" s="51"/>
      <c r="C107" s="51"/>
      <c r="D107" s="51"/>
      <c r="E107" s="51"/>
    </row>
    <row r="108" spans="2:5" ht="12.75">
      <c r="B108" s="51"/>
      <c r="C108" s="51"/>
      <c r="D108" s="51"/>
      <c r="E108" s="51"/>
    </row>
    <row r="109" spans="2:5" ht="12.75">
      <c r="B109" s="51"/>
      <c r="C109" s="51"/>
      <c r="D109" s="51"/>
      <c r="E109" s="51"/>
    </row>
    <row r="110" spans="2:5" ht="12.75">
      <c r="B110" s="51"/>
      <c r="C110" s="51"/>
      <c r="D110" s="51"/>
      <c r="E110" s="51"/>
    </row>
    <row r="111" spans="2:5" ht="12.75">
      <c r="B111" s="51"/>
      <c r="C111" s="51"/>
      <c r="D111" s="51"/>
      <c r="E111" s="51"/>
    </row>
    <row r="112" spans="2:5" ht="12.75">
      <c r="B112" s="51"/>
      <c r="C112" s="51"/>
      <c r="D112" s="51"/>
      <c r="E112" s="51"/>
    </row>
    <row r="113" spans="2:5" ht="12.75">
      <c r="B113" s="51"/>
      <c r="C113" s="51"/>
      <c r="D113" s="51"/>
      <c r="E113" s="51"/>
    </row>
    <row r="114" spans="2:5" ht="12.75">
      <c r="B114" s="51"/>
      <c r="C114" s="51"/>
      <c r="D114" s="51"/>
      <c r="E114" s="51"/>
    </row>
    <row r="115" spans="2:5" ht="12.75">
      <c r="B115" s="51"/>
      <c r="C115" s="51"/>
      <c r="D115" s="51"/>
      <c r="E115" s="51"/>
    </row>
    <row r="116" spans="2:5" ht="12.75">
      <c r="B116" s="51"/>
      <c r="C116" s="51"/>
      <c r="D116" s="51"/>
      <c r="E116" s="51"/>
    </row>
    <row r="117" spans="2:5" ht="12.75">
      <c r="B117" s="51"/>
      <c r="C117" s="51"/>
      <c r="D117" s="51"/>
      <c r="E117" s="51"/>
    </row>
    <row r="118" spans="2:5" ht="12.75">
      <c r="B118" s="51"/>
      <c r="C118" s="51"/>
      <c r="D118" s="51"/>
      <c r="E118" s="51"/>
    </row>
    <row r="119" spans="2:5" ht="12.75">
      <c r="B119" s="51"/>
      <c r="C119" s="51"/>
      <c r="D119" s="51"/>
      <c r="E119" s="51"/>
    </row>
    <row r="120" spans="2:5" ht="12.75">
      <c r="B120" s="51"/>
      <c r="C120" s="51"/>
      <c r="D120" s="51"/>
      <c r="E120" s="51"/>
    </row>
    <row r="121" spans="2:5" ht="12.75">
      <c r="B121" s="51"/>
      <c r="C121" s="51"/>
      <c r="D121" s="51"/>
      <c r="E121" s="51"/>
    </row>
    <row r="122" spans="2:5" ht="12.75">
      <c r="B122" s="51"/>
      <c r="C122" s="51"/>
      <c r="D122" s="51"/>
      <c r="E122" s="51"/>
    </row>
    <row r="123" spans="2:5" ht="12.75">
      <c r="B123" s="51"/>
      <c r="C123" s="51"/>
      <c r="D123" s="51"/>
      <c r="E123" s="51"/>
    </row>
    <row r="124" spans="2:5" ht="12.75">
      <c r="B124" s="51"/>
      <c r="C124" s="51"/>
      <c r="D124" s="51"/>
      <c r="E124" s="51"/>
    </row>
    <row r="125" spans="2:5" ht="12.75">
      <c r="B125" s="51"/>
      <c r="C125" s="51"/>
      <c r="D125" s="51"/>
      <c r="E125" s="51"/>
    </row>
    <row r="126" spans="2:5" ht="12.75">
      <c r="B126" s="51"/>
      <c r="C126" s="51"/>
      <c r="D126" s="51"/>
      <c r="E126" s="51"/>
    </row>
    <row r="127" spans="2:5" ht="12.75">
      <c r="B127" s="51"/>
      <c r="C127" s="51"/>
      <c r="D127" s="51"/>
      <c r="E127" s="51"/>
    </row>
    <row r="128" spans="2:5" ht="12.75">
      <c r="B128" s="51"/>
      <c r="C128" s="51"/>
      <c r="D128" s="51"/>
      <c r="E128" s="51"/>
    </row>
    <row r="129" spans="2:5" ht="12.75">
      <c r="B129" s="51"/>
      <c r="C129" s="51"/>
      <c r="D129" s="51"/>
      <c r="E129" s="51"/>
    </row>
    <row r="130" spans="2:5" ht="12.75">
      <c r="B130" s="51"/>
      <c r="C130" s="51"/>
      <c r="D130" s="51"/>
      <c r="E130" s="51"/>
    </row>
    <row r="131" spans="2:5" ht="12.75">
      <c r="B131" s="51"/>
      <c r="C131" s="51"/>
      <c r="D131" s="51"/>
      <c r="E131" s="51"/>
    </row>
    <row r="132" spans="2:5" ht="12.75">
      <c r="B132" s="51"/>
      <c r="C132" s="51"/>
      <c r="D132" s="51"/>
      <c r="E132" s="51"/>
    </row>
    <row r="133" spans="2:5" ht="12.75">
      <c r="B133" s="51"/>
      <c r="C133" s="51"/>
      <c r="D133" s="51"/>
      <c r="E133" s="51"/>
    </row>
    <row r="134" spans="2:5" ht="12.75">
      <c r="B134" s="51"/>
      <c r="C134" s="51"/>
      <c r="D134" s="51"/>
      <c r="E134" s="51"/>
    </row>
    <row r="135" spans="2:5" ht="12.75">
      <c r="B135" s="51"/>
      <c r="C135" s="51"/>
      <c r="D135" s="51"/>
      <c r="E135" s="51"/>
    </row>
    <row r="136" spans="2:5" ht="12.75">
      <c r="B136" s="51"/>
      <c r="C136" s="51"/>
      <c r="D136" s="51"/>
      <c r="E136" s="51"/>
    </row>
    <row r="137" spans="2:5" ht="12.75">
      <c r="B137" s="51"/>
      <c r="C137" s="51"/>
      <c r="D137" s="51"/>
      <c r="E137" s="51"/>
    </row>
    <row r="138" spans="2:5" ht="12.75">
      <c r="B138" s="51"/>
      <c r="C138" s="51"/>
      <c r="D138" s="51"/>
      <c r="E138" s="51"/>
    </row>
    <row r="139" spans="2:5" ht="12.75">
      <c r="B139" s="51"/>
      <c r="C139" s="51"/>
      <c r="D139" s="51"/>
      <c r="E139" s="51"/>
    </row>
    <row r="140" spans="2:5" ht="12.75">
      <c r="B140" s="51"/>
      <c r="C140" s="51"/>
      <c r="D140" s="51"/>
      <c r="E140" s="51"/>
    </row>
    <row r="141" spans="2:5" ht="12.75">
      <c r="B141" s="51"/>
      <c r="C141" s="51"/>
      <c r="D141" s="51"/>
      <c r="E141" s="51"/>
    </row>
    <row r="142" spans="2:5" ht="12.75">
      <c r="B142" s="51"/>
      <c r="C142" s="51"/>
      <c r="D142" s="51"/>
      <c r="E142" s="51"/>
    </row>
    <row r="143" spans="2:5" ht="12.75">
      <c r="B143" s="51"/>
      <c r="C143" s="51"/>
      <c r="D143" s="51"/>
      <c r="E143" s="51"/>
    </row>
    <row r="144" spans="2:5" ht="12.75">
      <c r="B144" s="51"/>
      <c r="C144" s="51"/>
      <c r="D144" s="51"/>
      <c r="E144" s="51"/>
    </row>
    <row r="145" spans="2:5" ht="12.75">
      <c r="B145" s="51"/>
      <c r="C145" s="51"/>
      <c r="D145" s="51"/>
      <c r="E145" s="51"/>
    </row>
    <row r="146" spans="2:5" ht="12.75">
      <c r="B146" s="51"/>
      <c r="C146" s="51"/>
      <c r="D146" s="51"/>
      <c r="E146" s="51"/>
    </row>
    <row r="147" spans="2:5" ht="12.75">
      <c r="B147" s="51"/>
      <c r="C147" s="51"/>
      <c r="D147" s="51"/>
      <c r="E147" s="51"/>
    </row>
    <row r="148" spans="2:5" ht="12.75">
      <c r="B148" s="51"/>
      <c r="C148" s="51"/>
      <c r="D148" s="51"/>
      <c r="E148" s="51"/>
    </row>
    <row r="149" spans="2:5" ht="12.75">
      <c r="B149" s="51"/>
      <c r="C149" s="51"/>
      <c r="D149" s="51"/>
      <c r="E149" s="51"/>
    </row>
    <row r="150" spans="2:5" ht="12.75">
      <c r="B150" s="51"/>
      <c r="C150" s="51"/>
      <c r="D150" s="51"/>
      <c r="E150" s="51"/>
    </row>
    <row r="151" spans="2:5" ht="12.75">
      <c r="B151" s="51"/>
      <c r="C151" s="51"/>
      <c r="D151" s="51"/>
      <c r="E151" s="51"/>
    </row>
    <row r="152" spans="2:5" ht="12.75">
      <c r="B152" s="51"/>
      <c r="C152" s="51"/>
      <c r="D152" s="51"/>
      <c r="E152" s="51"/>
    </row>
    <row r="153" spans="2:5" ht="12.75">
      <c r="B153" s="51"/>
      <c r="C153" s="51"/>
      <c r="D153" s="51"/>
      <c r="E153" s="51"/>
    </row>
    <row r="154" spans="2:5" ht="12.75">
      <c r="B154" s="51"/>
      <c r="C154" s="51"/>
      <c r="D154" s="51"/>
      <c r="E154" s="51"/>
    </row>
    <row r="155" spans="2:5" ht="12.75">
      <c r="B155" s="51"/>
      <c r="C155" s="51"/>
      <c r="D155" s="51"/>
      <c r="E155" s="51"/>
    </row>
    <row r="156" spans="2:5" ht="12.75">
      <c r="B156" s="51"/>
      <c r="C156" s="51"/>
      <c r="D156" s="51"/>
      <c r="E156" s="51"/>
    </row>
    <row r="157" spans="2:5" ht="12.75">
      <c r="B157" s="51"/>
      <c r="C157" s="51"/>
      <c r="D157" s="51"/>
      <c r="E157" s="51"/>
    </row>
    <row r="158" spans="2:5" ht="12.75">
      <c r="B158" s="51"/>
      <c r="C158" s="51"/>
      <c r="D158" s="51"/>
      <c r="E158" s="51"/>
    </row>
    <row r="159" spans="2:5" ht="12.75">
      <c r="B159" s="51"/>
      <c r="C159" s="51"/>
      <c r="D159" s="51"/>
      <c r="E159" s="51"/>
    </row>
    <row r="160" spans="2:5" ht="12.75">
      <c r="B160" s="51"/>
      <c r="C160" s="51"/>
      <c r="D160" s="51"/>
      <c r="E160" s="51"/>
    </row>
    <row r="161" spans="2:5" ht="12.75">
      <c r="B161" s="51"/>
      <c r="C161" s="51"/>
      <c r="D161" s="51"/>
      <c r="E161" s="51"/>
    </row>
    <row r="162" spans="2:5" ht="12.75">
      <c r="B162" s="51"/>
      <c r="C162" s="51"/>
      <c r="D162" s="51"/>
      <c r="E162" s="51"/>
    </row>
    <row r="163" spans="2:5" ht="12.75">
      <c r="B163" s="51"/>
      <c r="C163" s="51"/>
      <c r="D163" s="51"/>
      <c r="E163" s="51"/>
    </row>
    <row r="164" spans="2:5" ht="12.75">
      <c r="B164" s="51"/>
      <c r="C164" s="51"/>
      <c r="D164" s="51"/>
      <c r="E164" s="51"/>
    </row>
    <row r="165" spans="2:5" ht="12.75">
      <c r="B165" s="51"/>
      <c r="C165" s="51"/>
      <c r="D165" s="51"/>
      <c r="E165" s="51"/>
    </row>
    <row r="166" spans="2:5" ht="12.75">
      <c r="B166" s="51"/>
      <c r="C166" s="51"/>
      <c r="D166" s="51"/>
      <c r="E166" s="51"/>
    </row>
    <row r="167" spans="2:5" ht="12.75">
      <c r="B167" s="51"/>
      <c r="C167" s="51"/>
      <c r="D167" s="51"/>
      <c r="E167" s="51"/>
    </row>
    <row r="168" spans="2:5" ht="12.75">
      <c r="B168" s="51"/>
      <c r="C168" s="51"/>
      <c r="D168" s="51"/>
      <c r="E168" s="51"/>
    </row>
    <row r="169" spans="2:5" ht="12.75">
      <c r="B169" s="51"/>
      <c r="C169" s="51"/>
      <c r="D169" s="51"/>
      <c r="E169" s="51"/>
    </row>
    <row r="170" spans="2:5" ht="12.75">
      <c r="B170" s="51"/>
      <c r="C170" s="51"/>
      <c r="D170" s="51"/>
      <c r="E170" s="51"/>
    </row>
    <row r="171" spans="2:5" ht="12.75">
      <c r="B171" s="51"/>
      <c r="C171" s="51"/>
      <c r="D171" s="51"/>
      <c r="E171" s="51"/>
    </row>
    <row r="172" spans="2:5" ht="12.75">
      <c r="B172" s="51"/>
      <c r="C172" s="51"/>
      <c r="D172" s="51"/>
      <c r="E172" s="51"/>
    </row>
    <row r="173" spans="2:5" ht="12.75">
      <c r="B173" s="51"/>
      <c r="C173" s="51"/>
      <c r="D173" s="51"/>
      <c r="E173" s="51"/>
    </row>
    <row r="174" spans="2:5" ht="12.75">
      <c r="B174" s="51"/>
      <c r="C174" s="51"/>
      <c r="D174" s="51"/>
      <c r="E174" s="51"/>
    </row>
    <row r="175" spans="2:5" ht="12.75">
      <c r="B175" s="51"/>
      <c r="C175" s="51"/>
      <c r="D175" s="51"/>
      <c r="E175" s="51"/>
    </row>
    <row r="176" spans="2:5" ht="12.75">
      <c r="B176" s="51"/>
      <c r="C176" s="51"/>
      <c r="D176" s="51"/>
      <c r="E176" s="51"/>
    </row>
    <row r="177" spans="2:5" ht="12.75">
      <c r="B177" s="51"/>
      <c r="C177" s="51"/>
      <c r="D177" s="51"/>
      <c r="E177" s="51"/>
    </row>
    <row r="178" spans="2:5" ht="12.75">
      <c r="B178" s="51"/>
      <c r="C178" s="51"/>
      <c r="D178" s="51"/>
      <c r="E178" s="51"/>
    </row>
    <row r="179" spans="2:5" ht="12.75">
      <c r="B179" s="51"/>
      <c r="C179" s="51"/>
      <c r="D179" s="51"/>
      <c r="E179" s="51"/>
    </row>
    <row r="180" spans="2:5" ht="12.75">
      <c r="B180" s="51"/>
      <c r="C180" s="51"/>
      <c r="D180" s="51"/>
      <c r="E180" s="51"/>
    </row>
    <row r="181" spans="2:5" ht="12.75">
      <c r="B181" s="51"/>
      <c r="C181" s="51"/>
      <c r="D181" s="51"/>
      <c r="E181" s="51"/>
    </row>
    <row r="182" spans="2:5" ht="12.75">
      <c r="B182" s="51"/>
      <c r="C182" s="51"/>
      <c r="D182" s="51"/>
      <c r="E182" s="51"/>
    </row>
    <row r="183" spans="2:5" ht="12.75">
      <c r="B183" s="51"/>
      <c r="C183" s="51"/>
      <c r="D183" s="51"/>
      <c r="E183" s="51"/>
    </row>
    <row r="184" spans="2:5" ht="12.75">
      <c r="B184" s="51"/>
      <c r="C184" s="51"/>
      <c r="D184" s="51"/>
      <c r="E184" s="51"/>
    </row>
    <row r="185" spans="2:5" ht="12.75">
      <c r="B185" s="51"/>
      <c r="C185" s="51"/>
      <c r="D185" s="51"/>
      <c r="E185" s="51"/>
    </row>
    <row r="186" spans="2:5" ht="12.75">
      <c r="B186" s="51"/>
      <c r="C186" s="51"/>
      <c r="D186" s="51"/>
      <c r="E186" s="51"/>
    </row>
    <row r="187" spans="2:5" ht="12.75">
      <c r="B187" s="51"/>
      <c r="C187" s="51"/>
      <c r="D187" s="51"/>
      <c r="E187" s="51"/>
    </row>
    <row r="188" spans="2:5" ht="12.75">
      <c r="B188" s="51"/>
      <c r="C188" s="51"/>
      <c r="D188" s="51"/>
      <c r="E188" s="51"/>
    </row>
    <row r="189" spans="2:5" ht="12.75">
      <c r="B189" s="51"/>
      <c r="C189" s="51"/>
      <c r="D189" s="51"/>
      <c r="E189" s="51"/>
    </row>
    <row r="190" spans="2:5" ht="12.75">
      <c r="B190" s="51"/>
      <c r="C190" s="51"/>
      <c r="D190" s="51"/>
      <c r="E190" s="51"/>
    </row>
    <row r="191" spans="2:5" ht="12.75">
      <c r="B191" s="51"/>
      <c r="C191" s="51"/>
      <c r="D191" s="51"/>
      <c r="E191" s="51"/>
    </row>
    <row r="192" spans="2:5" ht="12.75">
      <c r="B192" s="51"/>
      <c r="C192" s="51"/>
      <c r="D192" s="51"/>
      <c r="E192" s="51"/>
    </row>
    <row r="193" spans="2:5" ht="12.75">
      <c r="B193" s="51"/>
      <c r="C193" s="51"/>
      <c r="D193" s="51"/>
      <c r="E193" s="51"/>
    </row>
    <row r="194" spans="2:5" ht="12.75">
      <c r="B194" s="51"/>
      <c r="C194" s="51"/>
      <c r="D194" s="51"/>
      <c r="E194" s="51"/>
    </row>
    <row r="195" spans="2:5" ht="12.75">
      <c r="B195" s="51"/>
      <c r="C195" s="51"/>
      <c r="D195" s="51"/>
      <c r="E195" s="51"/>
    </row>
    <row r="196" spans="2:5" ht="12.75">
      <c r="B196" s="51"/>
      <c r="C196" s="51"/>
      <c r="D196" s="51"/>
      <c r="E196" s="51"/>
    </row>
    <row r="197" spans="2:5" ht="12.75">
      <c r="B197" s="51"/>
      <c r="C197" s="51"/>
      <c r="D197" s="51"/>
      <c r="E197" s="51"/>
    </row>
    <row r="198" spans="2:5" ht="12.75">
      <c r="B198" s="51"/>
      <c r="C198" s="51"/>
      <c r="D198" s="51"/>
      <c r="E198" s="51"/>
    </row>
    <row r="199" spans="2:5" ht="12.75">
      <c r="B199" s="51"/>
      <c r="C199" s="51"/>
      <c r="D199" s="51"/>
      <c r="E199" s="51"/>
    </row>
    <row r="200" spans="2:5" ht="12.75">
      <c r="B200" s="51"/>
      <c r="C200" s="51"/>
      <c r="D200" s="51"/>
      <c r="E200" s="51"/>
    </row>
    <row r="201" spans="2:5" ht="12.75">
      <c r="B201" s="51"/>
      <c r="C201" s="51"/>
      <c r="D201" s="51"/>
      <c r="E201" s="51"/>
    </row>
    <row r="202" spans="2:5" ht="12.75">
      <c r="B202" s="51"/>
      <c r="C202" s="51"/>
      <c r="D202" s="51"/>
      <c r="E202" s="51"/>
    </row>
    <row r="203" spans="2:5" ht="12.75">
      <c r="B203" s="51"/>
      <c r="C203" s="51"/>
      <c r="D203" s="51"/>
      <c r="E203" s="51"/>
    </row>
    <row r="204" spans="2:5" ht="12.75">
      <c r="B204" s="51"/>
      <c r="C204" s="51"/>
      <c r="D204" s="51"/>
      <c r="E204" s="51"/>
    </row>
    <row r="205" spans="2:5" ht="12.75">
      <c r="B205" s="51"/>
      <c r="C205" s="51"/>
      <c r="D205" s="51"/>
      <c r="E205" s="51"/>
    </row>
    <row r="206" spans="2:5" ht="12.75">
      <c r="B206" s="51"/>
      <c r="C206" s="51"/>
      <c r="D206" s="51"/>
      <c r="E206" s="51"/>
    </row>
    <row r="207" spans="2:5" ht="12.75">
      <c r="B207" s="51"/>
      <c r="C207" s="51"/>
      <c r="D207" s="51"/>
      <c r="E207" s="51"/>
    </row>
    <row r="208" spans="2:5" ht="12.75">
      <c r="B208" s="51"/>
      <c r="C208" s="51"/>
      <c r="D208" s="51"/>
      <c r="E208" s="51"/>
    </row>
    <row r="209" spans="2:5" ht="12.75">
      <c r="B209" s="51"/>
      <c r="C209" s="51"/>
      <c r="D209" s="51"/>
      <c r="E209" s="51"/>
    </row>
    <row r="210" spans="2:5" ht="12.75">
      <c r="B210" s="51"/>
      <c r="C210" s="51"/>
      <c r="D210" s="51"/>
      <c r="E210" s="51"/>
    </row>
    <row r="211" spans="2:5" ht="12.75">
      <c r="B211" s="51"/>
      <c r="C211" s="51"/>
      <c r="D211" s="51"/>
      <c r="E211" s="51"/>
    </row>
    <row r="212" spans="2:5" ht="12.75">
      <c r="B212" s="51"/>
      <c r="C212" s="51"/>
      <c r="D212" s="51"/>
      <c r="E212" s="51"/>
    </row>
    <row r="213" spans="2:5" ht="12.75">
      <c r="B213" s="51"/>
      <c r="C213" s="51"/>
      <c r="D213" s="51"/>
      <c r="E213" s="51"/>
    </row>
    <row r="214" spans="2:5" ht="12.75">
      <c r="B214" s="51"/>
      <c r="C214" s="51"/>
      <c r="D214" s="51"/>
      <c r="E214" s="51"/>
    </row>
    <row r="215" spans="2:5" ht="12.75">
      <c r="B215" s="51"/>
      <c r="C215" s="51"/>
      <c r="D215" s="51"/>
      <c r="E215" s="51"/>
    </row>
    <row r="216" spans="2:5" ht="12.75">
      <c r="B216" s="51"/>
      <c r="C216" s="51"/>
      <c r="D216" s="51"/>
      <c r="E216" s="51"/>
    </row>
    <row r="217" spans="2:5" ht="12.75">
      <c r="B217" s="51"/>
      <c r="C217" s="51"/>
      <c r="D217" s="51"/>
      <c r="E217" s="51"/>
    </row>
    <row r="218" spans="2:5" ht="12.75">
      <c r="B218" s="51"/>
      <c r="C218" s="51"/>
      <c r="D218" s="51"/>
      <c r="E218" s="51"/>
    </row>
    <row r="219" spans="2:5" ht="12.75">
      <c r="B219" s="51"/>
      <c r="C219" s="51"/>
      <c r="D219" s="51"/>
      <c r="E219" s="51"/>
    </row>
    <row r="220" spans="2:5" ht="12.75">
      <c r="B220" s="51"/>
      <c r="C220" s="51"/>
      <c r="D220" s="51"/>
      <c r="E220" s="51"/>
    </row>
    <row r="221" spans="2:5" ht="12.75">
      <c r="B221" s="51"/>
      <c r="C221" s="51"/>
      <c r="D221" s="51"/>
      <c r="E221" s="51"/>
    </row>
    <row r="222" spans="2:5" ht="12.75">
      <c r="B222" s="51"/>
      <c r="C222" s="51"/>
      <c r="D222" s="51"/>
      <c r="E222" s="51"/>
    </row>
    <row r="223" spans="2:5" ht="12.75">
      <c r="B223" s="51"/>
      <c r="C223" s="51"/>
      <c r="D223" s="51"/>
      <c r="E223" s="51"/>
    </row>
    <row r="224" spans="2:5" ht="12.75">
      <c r="B224" s="51"/>
      <c r="C224" s="51"/>
      <c r="D224" s="51"/>
      <c r="E224" s="51"/>
    </row>
    <row r="225" spans="2:5" ht="12.75">
      <c r="B225" s="51"/>
      <c r="C225" s="51"/>
      <c r="D225" s="51"/>
      <c r="E225" s="51"/>
    </row>
    <row r="226" spans="2:5" ht="12.75">
      <c r="B226" s="51"/>
      <c r="C226" s="51"/>
      <c r="D226" s="51"/>
      <c r="E226" s="51"/>
    </row>
    <row r="227" spans="2:5" ht="12.75">
      <c r="B227" s="51"/>
      <c r="C227" s="51"/>
      <c r="D227" s="51"/>
      <c r="E227" s="51"/>
    </row>
    <row r="228" spans="2:5" ht="12.75">
      <c r="B228" s="51"/>
      <c r="C228" s="51"/>
      <c r="D228" s="51"/>
      <c r="E228" s="51"/>
    </row>
    <row r="229" spans="2:5" ht="12.75">
      <c r="B229" s="51"/>
      <c r="C229" s="51"/>
      <c r="D229" s="51"/>
      <c r="E229" s="51"/>
    </row>
    <row r="230" spans="2:5" ht="12.75">
      <c r="B230" s="51"/>
      <c r="C230" s="51"/>
      <c r="D230" s="51"/>
      <c r="E230" s="51"/>
    </row>
    <row r="231" spans="2:5" ht="12.75">
      <c r="B231" s="51"/>
      <c r="C231" s="51"/>
      <c r="D231" s="51"/>
      <c r="E231" s="51"/>
    </row>
    <row r="232" spans="2:5" ht="12.75">
      <c r="B232" s="51"/>
      <c r="C232" s="51"/>
      <c r="D232" s="51"/>
      <c r="E232" s="51"/>
    </row>
    <row r="233" spans="2:5" ht="12.75">
      <c r="B233" s="51"/>
      <c r="C233" s="51"/>
      <c r="D233" s="51"/>
      <c r="E233" s="51"/>
    </row>
    <row r="234" spans="2:5" ht="12.75">
      <c r="B234" s="51"/>
      <c r="C234" s="51"/>
      <c r="D234" s="51"/>
      <c r="E234" s="51"/>
    </row>
    <row r="235" spans="2:5" ht="12.75">
      <c r="B235" s="51"/>
      <c r="C235" s="51"/>
      <c r="D235" s="51"/>
      <c r="E235" s="51"/>
    </row>
    <row r="236" spans="2:5" ht="12.75">
      <c r="B236" s="51"/>
      <c r="C236" s="51"/>
      <c r="D236" s="51"/>
      <c r="E236" s="51"/>
    </row>
    <row r="237" spans="2:5" ht="12.75">
      <c r="B237" s="51"/>
      <c r="C237" s="51"/>
      <c r="D237" s="51"/>
      <c r="E237" s="51"/>
    </row>
    <row r="238" spans="2:5" ht="12.75">
      <c r="B238" s="51"/>
      <c r="C238" s="51"/>
      <c r="D238" s="51"/>
      <c r="E238" s="51"/>
    </row>
    <row r="239" spans="2:5" ht="12.75">
      <c r="B239" s="51"/>
      <c r="C239" s="51"/>
      <c r="D239" s="51"/>
      <c r="E239" s="51"/>
    </row>
    <row r="240" spans="2:5" ht="12.75">
      <c r="B240" s="51"/>
      <c r="C240" s="51"/>
      <c r="D240" s="51"/>
      <c r="E240" s="51"/>
    </row>
    <row r="241" spans="2:5" ht="12.75">
      <c r="B241" s="51"/>
      <c r="C241" s="51"/>
      <c r="D241" s="51"/>
      <c r="E241" s="51"/>
    </row>
    <row r="242" spans="2:5" ht="12.75">
      <c r="B242" s="51"/>
      <c r="C242" s="51"/>
      <c r="D242" s="51"/>
      <c r="E242" s="51"/>
    </row>
    <row r="243" spans="2:5" ht="12.75">
      <c r="B243" s="51"/>
      <c r="C243" s="51"/>
      <c r="D243" s="51"/>
      <c r="E243" s="51"/>
    </row>
    <row r="244" spans="2:5" ht="12.75">
      <c r="B244" s="51"/>
      <c r="C244" s="51"/>
      <c r="D244" s="51"/>
      <c r="E244" s="51"/>
    </row>
    <row r="245" spans="2:5" ht="12.75">
      <c r="B245" s="51"/>
      <c r="C245" s="51"/>
      <c r="D245" s="51"/>
      <c r="E245" s="51"/>
    </row>
    <row r="246" spans="2:5" ht="12.75">
      <c r="B246" s="51"/>
      <c r="C246" s="51"/>
      <c r="D246" s="51"/>
      <c r="E246" s="51"/>
    </row>
    <row r="247" spans="2:5" ht="12.75">
      <c r="B247" s="51"/>
      <c r="C247" s="51"/>
      <c r="D247" s="51"/>
      <c r="E247" s="51"/>
    </row>
    <row r="248" spans="2:5" ht="12.75">
      <c r="B248" s="51"/>
      <c r="C248" s="51"/>
      <c r="D248" s="51"/>
      <c r="E248" s="51"/>
    </row>
    <row r="249" spans="2:5" ht="12.75">
      <c r="B249" s="51"/>
      <c r="C249" s="51"/>
      <c r="D249" s="51"/>
      <c r="E249" s="51"/>
    </row>
    <row r="250" spans="2:5" ht="12.75">
      <c r="B250" s="51"/>
      <c r="C250" s="51"/>
      <c r="D250" s="51"/>
      <c r="E250" s="51"/>
    </row>
    <row r="251" spans="2:5" ht="12.75">
      <c r="B251" s="51"/>
      <c r="C251" s="51"/>
      <c r="D251" s="51"/>
      <c r="E251" s="51"/>
    </row>
    <row r="252" spans="2:5" ht="12.75">
      <c r="B252" s="51"/>
      <c r="C252" s="51"/>
      <c r="D252" s="51"/>
      <c r="E252" s="51"/>
    </row>
    <row r="253" spans="2:5" ht="12.75">
      <c r="B253" s="51"/>
      <c r="C253" s="51"/>
      <c r="D253" s="51"/>
      <c r="E253" s="51"/>
    </row>
    <row r="254" spans="2:5" ht="12.75">
      <c r="B254" s="51"/>
      <c r="C254" s="51"/>
      <c r="D254" s="51"/>
      <c r="E254" s="51"/>
    </row>
    <row r="255" spans="2:5" ht="12.75">
      <c r="B255" s="51"/>
      <c r="C255" s="51"/>
      <c r="D255" s="51"/>
      <c r="E255" s="51"/>
    </row>
    <row r="256" spans="2:5" ht="12.75">
      <c r="B256" s="51"/>
      <c r="C256" s="51"/>
      <c r="D256" s="51"/>
      <c r="E256" s="51"/>
    </row>
    <row r="257" spans="2:5" ht="12.75">
      <c r="B257" s="51"/>
      <c r="C257" s="51"/>
      <c r="D257" s="51"/>
      <c r="E257" s="51"/>
    </row>
    <row r="258" spans="2:5" ht="12.75">
      <c r="B258" s="51"/>
      <c r="C258" s="51"/>
      <c r="D258" s="51"/>
      <c r="E258" s="51"/>
    </row>
    <row r="259" spans="2:5" ht="12.75">
      <c r="B259" s="51"/>
      <c r="C259" s="51"/>
      <c r="D259" s="51"/>
      <c r="E259" s="51"/>
    </row>
    <row r="260" spans="2:5" ht="12.75">
      <c r="B260" s="51"/>
      <c r="C260" s="51"/>
      <c r="D260" s="51"/>
      <c r="E260" s="51"/>
    </row>
    <row r="261" spans="2:5" ht="12.75">
      <c r="B261" s="51"/>
      <c r="C261" s="51"/>
      <c r="D261" s="51"/>
      <c r="E261" s="51"/>
    </row>
    <row r="262" spans="2:5" ht="12.75">
      <c r="B262" s="51"/>
      <c r="C262" s="51"/>
      <c r="D262" s="51"/>
      <c r="E262" s="51"/>
    </row>
    <row r="263" spans="2:5" ht="12.75">
      <c r="B263" s="51"/>
      <c r="C263" s="51"/>
      <c r="D263" s="51"/>
      <c r="E263" s="51"/>
    </row>
    <row r="264" spans="2:5" ht="12.75">
      <c r="B264" s="51"/>
      <c r="C264" s="51"/>
      <c r="D264" s="51"/>
      <c r="E264" s="51"/>
    </row>
    <row r="265" spans="2:5" ht="12.75">
      <c r="B265" s="51"/>
      <c r="C265" s="51"/>
      <c r="D265" s="51"/>
      <c r="E265" s="51"/>
    </row>
    <row r="266" spans="2:5" ht="12.75">
      <c r="B266" s="51"/>
      <c r="C266" s="51"/>
      <c r="D266" s="51"/>
      <c r="E266" s="51"/>
    </row>
    <row r="267" spans="2:5" ht="12.75">
      <c r="B267" s="51"/>
      <c r="C267" s="51"/>
      <c r="D267" s="51"/>
      <c r="E267" s="51"/>
    </row>
    <row r="268" spans="2:5" ht="12.75">
      <c r="B268" s="51"/>
      <c r="C268" s="51"/>
      <c r="D268" s="51"/>
      <c r="E268" s="51"/>
    </row>
    <row r="269" spans="2:5" ht="12.75">
      <c r="B269" s="51"/>
      <c r="C269" s="51"/>
      <c r="D269" s="51"/>
      <c r="E269" s="51"/>
    </row>
    <row r="270" spans="2:5" ht="12.75">
      <c r="B270" s="51"/>
      <c r="C270" s="51"/>
      <c r="D270" s="51"/>
      <c r="E270" s="51"/>
    </row>
    <row r="271" spans="2:5" ht="12.75">
      <c r="B271" s="51"/>
      <c r="C271" s="51"/>
      <c r="D271" s="51"/>
      <c r="E271" s="51"/>
    </row>
    <row r="272" spans="2:5" ht="12.75">
      <c r="B272" s="51"/>
      <c r="C272" s="51"/>
      <c r="D272" s="51"/>
      <c r="E272" s="51"/>
    </row>
    <row r="273" spans="2:5" ht="12.75">
      <c r="B273" s="51"/>
      <c r="C273" s="51"/>
      <c r="D273" s="51"/>
      <c r="E273" s="51"/>
    </row>
    <row r="274" spans="2:5" ht="12.75">
      <c r="B274" s="51"/>
      <c r="C274" s="51"/>
      <c r="D274" s="51"/>
      <c r="E274" s="51"/>
    </row>
    <row r="275" spans="2:5" ht="12.75">
      <c r="B275" s="51"/>
      <c r="C275" s="51"/>
      <c r="D275" s="51"/>
      <c r="E275" s="51"/>
    </row>
    <row r="276" spans="2:5" ht="12.75">
      <c r="B276" s="51"/>
      <c r="C276" s="51"/>
      <c r="D276" s="51"/>
      <c r="E276" s="51"/>
    </row>
    <row r="277" spans="2:5" ht="12.75">
      <c r="B277" s="51"/>
      <c r="C277" s="51"/>
      <c r="D277" s="51"/>
      <c r="E277" s="51"/>
    </row>
  </sheetData>
  <sheetProtection/>
  <mergeCells count="15">
    <mergeCell ref="K4:K7"/>
    <mergeCell ref="C4:C7"/>
    <mergeCell ref="D4:D7"/>
    <mergeCell ref="E4:H4"/>
    <mergeCell ref="I4:J4"/>
    <mergeCell ref="B24:C24"/>
    <mergeCell ref="B2:L2"/>
    <mergeCell ref="L4:L7"/>
    <mergeCell ref="E5:E7"/>
    <mergeCell ref="F5:H5"/>
    <mergeCell ref="I5:I7"/>
    <mergeCell ref="J5:J7"/>
    <mergeCell ref="F6:F7"/>
    <mergeCell ref="G6:H6"/>
    <mergeCell ref="B4:B7"/>
  </mergeCells>
  <printOptions horizontalCentered="1"/>
  <pageMargins left="0.5118110236220472" right="0.5118110236220472" top="1.0236220472440944" bottom="0.6299212598425197" header="0.5118110236220472" footer="0.5118110236220472"/>
  <pageSetup fitToHeight="0" fitToWidth="1" horizontalDpi="600" verticalDpi="600" orientation="landscape" paperSize="9" scale="76" r:id="rId1"/>
  <headerFooter alignWithMargins="0">
    <oddHeader xml:space="preserve">&amp;R&amp;11Załącznik nr 8
do uchwały Nr XVIII/165/08
Rady Miejskiej w Golczewie
z dnia 18 grudnia 2008 r.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D19" sqref="D19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41.625" style="1" customWidth="1"/>
    <col min="5" max="5" width="22.375" style="1" customWidth="1"/>
    <col min="6" max="16384" width="9.125" style="1" customWidth="1"/>
  </cols>
  <sheetData>
    <row r="1" spans="1:5" ht="19.5" customHeight="1">
      <c r="A1" s="281" t="s">
        <v>382</v>
      </c>
      <c r="B1" s="281"/>
      <c r="C1" s="281"/>
      <c r="D1" s="281"/>
      <c r="E1" s="281"/>
    </row>
    <row r="2" spans="4:5" ht="19.5" customHeight="1">
      <c r="D2" s="7"/>
      <c r="E2" s="7"/>
    </row>
    <row r="3" ht="19.5" customHeight="1">
      <c r="E3" s="95" t="s">
        <v>40</v>
      </c>
    </row>
    <row r="4" spans="1:5" ht="30" customHeight="1">
      <c r="A4" s="92" t="s">
        <v>57</v>
      </c>
      <c r="B4" s="92" t="s">
        <v>2</v>
      </c>
      <c r="C4" s="92" t="s">
        <v>3</v>
      </c>
      <c r="D4" s="92" t="s">
        <v>43</v>
      </c>
      <c r="E4" s="92" t="s">
        <v>42</v>
      </c>
    </row>
    <row r="5" spans="1:5" ht="11.25" customHeight="1">
      <c r="A5" s="14">
        <v>1</v>
      </c>
      <c r="B5" s="14">
        <v>2</v>
      </c>
      <c r="C5" s="14">
        <v>3</v>
      </c>
      <c r="D5" s="14">
        <v>4</v>
      </c>
      <c r="E5" s="14">
        <v>5</v>
      </c>
    </row>
    <row r="6" spans="1:5" ht="30" customHeight="1">
      <c r="A6" s="21">
        <v>1</v>
      </c>
      <c r="B6" s="21">
        <v>921</v>
      </c>
      <c r="C6" s="21">
        <v>92116</v>
      </c>
      <c r="D6" s="23" t="s">
        <v>235</v>
      </c>
      <c r="E6" s="155">
        <v>153200</v>
      </c>
    </row>
    <row r="7" spans="1:5" ht="30" customHeight="1">
      <c r="A7" s="313" t="s">
        <v>77</v>
      </c>
      <c r="B7" s="314"/>
      <c r="C7" s="314"/>
      <c r="D7" s="315"/>
      <c r="E7" s="154">
        <f>SUM(E6:E6)</f>
        <v>153200</v>
      </c>
    </row>
    <row r="9" ht="12.75">
      <c r="A9" s="51"/>
    </row>
    <row r="10" ht="12.75">
      <c r="A10" s="50"/>
    </row>
    <row r="12" ht="12.75">
      <c r="A12" s="50"/>
    </row>
  </sheetData>
  <sheetProtection/>
  <mergeCells count="2">
    <mergeCell ref="A1:E1"/>
    <mergeCell ref="A7:D7"/>
  </mergeCells>
  <printOptions horizontalCentered="1"/>
  <pageMargins left="0.5511811023622047" right="0.5118110236220472" top="1.535433070866142" bottom="0.984251968503937" header="0.5118110236220472" footer="0.5118110236220472"/>
  <pageSetup horizontalDpi="600" verticalDpi="600" orientation="portrait" paperSize="9" scale="95" r:id="rId1"/>
  <headerFooter alignWithMargins="0">
    <oddHeader>&amp;RZałącznik nr 9
do uchwały Nr XVIII/165/08
Rady Miejskiej w Golczewie
z dnia 18  grudnia 2008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Danuta</cp:lastModifiedBy>
  <cp:lastPrinted>2008-12-22T09:28:33Z</cp:lastPrinted>
  <dcterms:created xsi:type="dcterms:W3CDTF">1998-12-09T13:02:10Z</dcterms:created>
  <dcterms:modified xsi:type="dcterms:W3CDTF">2008-12-22T09:29:57Z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