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85" windowWidth="12120" windowHeight="6525" activeTab="9"/>
  </bookViews>
  <sheets>
    <sheet name="1" sheetId="1" r:id="rId1"/>
    <sheet name="2" sheetId="2" r:id="rId2"/>
    <sheet name="3" sheetId="3" r:id="rId3"/>
    <sheet name="4" sheetId="4" r:id="rId4"/>
    <sheet name="4a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/>
  <calcPr fullCalcOnLoad="1" fullPrecision="0"/>
</workbook>
</file>

<file path=xl/sharedStrings.xml><?xml version="1.0" encoding="utf-8"?>
<sst xmlns="http://schemas.openxmlformats.org/spreadsheetml/2006/main" count="994" uniqueCount="439">
  <si>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</si>
  <si>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</si>
  <si>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</si>
  <si>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</si>
  <si>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</si>
  <si>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</si>
  <si>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</si>
  <si>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</si>
  <si>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</si>
  <si>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</si>
  <si>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</si>
  <si>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</si>
  <si>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</si>
  <si>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</si>
  <si>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</si>
  <si>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</si>
  <si>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</si>
  <si>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</si>
  <si>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</si>
  <si>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</si>
  <si>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</si>
  <si>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</si>
  <si>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</si>
  <si>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</si>
  <si>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</si>
  <si>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</si>
  <si>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</si>
  <si>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</si>
  <si>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</si>
  <si>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</si>
  <si>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</si>
  <si>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</si>
  <si>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</si>
  <si>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</si>
  <si>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</si>
  <si>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</si>
  <si>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</si>
  <si>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</si>
  <si>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</si>
  <si>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</si>
  <si>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</si>
  <si>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</si>
  <si>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</si>
  <si>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</si>
  <si>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</si>
  <si>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</si>
  <si>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</si>
  <si>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</si>
  <si>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</si>
  <si>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</si>
  <si>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</si>
  <si>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</si>
  <si>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</si>
  <si>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</si>
  <si>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</si>
  <si>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</si>
  <si>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</si>
  <si>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</si>
  <si>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</si>
  <si>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</si>
  <si>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</si>
  <si>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</si>
  <si>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</si>
  <si>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</si>
  <si>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</si>
  <si>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</si>
  <si>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</si>
  <si>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</si>
  <si>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z tego:</t>
  </si>
  <si>
    <t>Dotacje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</si>
  <si>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</si>
  <si>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</si>
  <si>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</si>
  <si>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</si>
  <si>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</si>
  <si>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</si>
  <si>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</si>
  <si>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</si>
  <si>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</si>
  <si>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</si>
  <si>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</si>
  <si>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Źródło dochodów</t>
  </si>
  <si>
    <t>Wydatki na obsługę długu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</si>
  <si>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</si>
  <si>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</si>
  <si>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</si>
  <si>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</si>
  <si>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</si>
  <si>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</si>
  <si>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</si>
  <si>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na inwestycje</t>
  </si>
  <si>
    <t>Papiery wartościowe (obligacje)</t>
  </si>
  <si>
    <t>Wykup papierów wartościowych (obligacji)</t>
  </si>
  <si>
    <t>z tego źródła finansowania</t>
  </si>
  <si>
    <t>Rolnictwo i łowiectwo</t>
  </si>
  <si>
    <t>Pozostała działalność</t>
  </si>
  <si>
    <t>Transport i łączność</t>
  </si>
  <si>
    <t>Drogi publiczne powiatowe</t>
  </si>
  <si>
    <t>Drogi publiczne gminne</t>
  </si>
  <si>
    <t>010</t>
  </si>
  <si>
    <t>630</t>
  </si>
  <si>
    <t>Turystyka</t>
  </si>
  <si>
    <t>63095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</si>
  <si>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</si>
  <si>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</si>
  <si>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</si>
  <si>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</si>
  <si>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</si>
  <si>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</si>
  <si>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</si>
  <si>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</si>
  <si>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</si>
  <si>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</si>
  <si>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</si>
  <si>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</si>
  <si>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</si>
  <si>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</si>
  <si>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</si>
  <si>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</si>
  <si>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</si>
  <si>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</si>
  <si>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</si>
  <si>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</si>
  <si>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Urzedy gmin</t>
  </si>
  <si>
    <t>75075</t>
  </si>
  <si>
    <t>Promocja jst</t>
  </si>
  <si>
    <t>75095</t>
  </si>
  <si>
    <t>751</t>
  </si>
  <si>
    <t>75101</t>
  </si>
  <si>
    <t>754</t>
  </si>
  <si>
    <t>75405</t>
  </si>
  <si>
    <t>Komendy powiatowe Policji</t>
  </si>
  <si>
    <t>75411</t>
  </si>
  <si>
    <t>Komendy powiatowe Państwowej Straży Pożarnej</t>
  </si>
  <si>
    <t>75412</t>
  </si>
  <si>
    <t>Ochotnicze straże pożarne</t>
  </si>
  <si>
    <t>756</t>
  </si>
  <si>
    <t>75647</t>
  </si>
  <si>
    <t>757</t>
  </si>
  <si>
    <t>Obsługa długu publicznego</t>
  </si>
  <si>
    <t>75702</t>
  </si>
  <si>
    <t>2010 r.</t>
  </si>
  <si>
    <t>020</t>
  </si>
  <si>
    <t>Leśnictwo</t>
  </si>
  <si>
    <t>02095</t>
  </si>
  <si>
    <t>0750</t>
  </si>
  <si>
    <t>Dochody z najmu i dzierżawy składników majątkowych Skarbu Państwa, jst lub innych jednostek zaliczanych do sektora finansów publicznych oraz innych umów o podobnym charakterze</t>
  </si>
  <si>
    <t>600</t>
  </si>
  <si>
    <t>60014</t>
  </si>
  <si>
    <t>2320</t>
  </si>
  <si>
    <t>0470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</si>
  <si>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</si>
  <si>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</si>
  <si>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</si>
  <si>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</si>
  <si>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</si>
  <si>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</si>
  <si>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0970</t>
  </si>
  <si>
    <t>Wpływy z różnych dochodów</t>
  </si>
  <si>
    <t>2020</t>
  </si>
  <si>
    <t>Dotacje celowe otrzymane z budżetu państwa na zadania bieżące realizowane przez gminę na podstawie porozumień z organami administracji rządowej</t>
  </si>
  <si>
    <t>2010</t>
  </si>
  <si>
    <t>2360</t>
  </si>
  <si>
    <t>Dochody jst związane z realizacją zadań z zakresu administracji rządowej oraz innych zadań zleconych ustawami</t>
  </si>
  <si>
    <t>Urzędy gmin</t>
  </si>
  <si>
    <t>0690</t>
  </si>
  <si>
    <t>Wpływy z różnych opłat</t>
  </si>
  <si>
    <t>0830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</si>
  <si>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</si>
  <si>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</si>
  <si>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</si>
  <si>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</si>
  <si>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75601</t>
  </si>
  <si>
    <t>0350</t>
  </si>
  <si>
    <t>Podatek od działalności gospodarczej osób fizycznych, opłacany w formie karty podatkowej</t>
  </si>
  <si>
    <t>0910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</si>
  <si>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</si>
  <si>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</si>
  <si>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</si>
  <si>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</si>
  <si>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</si>
  <si>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</si>
  <si>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</si>
  <si>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</si>
  <si>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</si>
  <si>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transportu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</si>
  <si>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</si>
  <si>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</si>
  <si>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</si>
  <si>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</si>
  <si>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</si>
  <si>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</si>
  <si>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</si>
  <si>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</si>
  <si>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</si>
  <si>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</si>
  <si>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75618</t>
  </si>
  <si>
    <t>Wpływy z innych opłat stanowiących dochody jst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</si>
  <si>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</si>
  <si>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</si>
  <si>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</si>
  <si>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</si>
  <si>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</si>
  <si>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</si>
  <si>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</si>
  <si>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</si>
  <si>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</si>
  <si>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</si>
  <si>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</si>
  <si>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</si>
  <si>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</si>
  <si>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</si>
  <si>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</si>
  <si>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jst</t>
  </si>
  <si>
    <t>2920</t>
  </si>
  <si>
    <t>Subwencje ogólne z budżetu państwa</t>
  </si>
  <si>
    <t>75807</t>
  </si>
  <si>
    <t>Część wyrównawcza subwencji ogólnej dla gmin</t>
  </si>
  <si>
    <t>75831</t>
  </si>
  <si>
    <t>Część równoważąca subwencji ogólnej dla gmin</t>
  </si>
  <si>
    <t>852</t>
  </si>
  <si>
    <t>Pomoc społeczna</t>
  </si>
  <si>
    <t>85212</t>
  </si>
  <si>
    <t>Świadczenia rodzinne, zaliczka alimentacyjna oraz składki na ubezpieczenia emerytale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</si>
  <si>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</si>
  <si>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</si>
  <si>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</si>
  <si>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emerytalne i renowe</t>
  </si>
  <si>
    <t>2030</t>
  </si>
  <si>
    <t xml:space="preserve">Dotacje celowe otrzymane z budżetu państwa na realizację własnych zadań bieżących gmin </t>
  </si>
  <si>
    <t>85219</t>
  </si>
  <si>
    <t>Ośrodki pomocy społecznej</t>
  </si>
  <si>
    <t>85295</t>
  </si>
  <si>
    <t>900</t>
  </si>
  <si>
    <t>Gospodarka komunalna i ochrona środowiska</t>
  </si>
  <si>
    <t>90013</t>
  </si>
  <si>
    <t>Schroniska dla zwierząt</t>
  </si>
  <si>
    <t>2310</t>
  </si>
  <si>
    <t>Dotacje otrzymane z gminy na zadania bieżące realizowane na podstawie porozumień między jst</t>
  </si>
  <si>
    <t>Ogółem dochody</t>
  </si>
  <si>
    <t>Obsługa papierów wartościowych, kredytów i pożyczek jst</t>
  </si>
  <si>
    <t>Dochody od osób prawnych, od osób  fizycznych i od innych jednostek nieposiadających osobowości prawnej oraz wydatki związane z ich poborem</t>
  </si>
  <si>
    <t>Urzedy naczelnych organów władzy państwowej, kontroli i ochrony prawa</t>
  </si>
  <si>
    <t>801</t>
  </si>
  <si>
    <t>Oświata i wychowanie</t>
  </si>
  <si>
    <t>80101</t>
  </si>
  <si>
    <t>80104</t>
  </si>
  <si>
    <t>Przedszkola</t>
  </si>
  <si>
    <t>Miejsko-Gminna Biblioteka Publiczna w Golczewie (instytucja kultury)</t>
  </si>
  <si>
    <t>Prowadzenie placówki wsparcia dziennego dla uczniów z rodzin patologicznych</t>
  </si>
  <si>
    <t>90011</t>
  </si>
  <si>
    <t>A.      
B.      100.000
C.
…</t>
  </si>
  <si>
    <t>Urząd Miejski w Golczewie</t>
  </si>
  <si>
    <t>** zadanie zostanie wprowadzone do budżetu po podpisaniu stosownych umów na środki finansowe</t>
  </si>
  <si>
    <t>Budowa chodnika na ul. Kamieńskiej w Golczewie oraz przy Szkole Podstawowej w Wysokiej Kamieńskiej</t>
  </si>
  <si>
    <t>Zakup komputerów</t>
  </si>
  <si>
    <t>Szkoły podstawowe</t>
  </si>
  <si>
    <t>80103</t>
  </si>
  <si>
    <t>Oddziały przedszkolne w szkołach podstawowych</t>
  </si>
  <si>
    <t>80110</t>
  </si>
  <si>
    <t>Gimnazja</t>
  </si>
  <si>
    <t>80113</t>
  </si>
  <si>
    <t>Dowożenie uczniów do szkół</t>
  </si>
  <si>
    <t>80114</t>
  </si>
  <si>
    <t>80120</t>
  </si>
  <si>
    <t>Licea ogólnokształcące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</si>
  <si>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</si>
  <si>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</si>
  <si>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</si>
  <si>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</si>
  <si>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</si>
  <si>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</si>
  <si>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</si>
  <si>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</si>
  <si>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</si>
  <si>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Składki na ubezpieczenie zdrowotne opłacane za osoby pobierajace niektóre świadczenia z pomocy społecznej oraz niektóre świadczenia rodzinne</t>
  </si>
  <si>
    <t>Zasiłki i pomoc w naturze oraz składki na ubezpoieczenia emerytalne i rentowe</t>
  </si>
  <si>
    <t>85215</t>
  </si>
  <si>
    <t>Dodatki mieszkaniowe</t>
  </si>
  <si>
    <t>Pozostała działaność</t>
  </si>
  <si>
    <t>854</t>
  </si>
  <si>
    <t>Edukacyjna opieka wychowawcza</t>
  </si>
  <si>
    <t>85401</t>
  </si>
  <si>
    <t>Świetlice szkolne</t>
  </si>
  <si>
    <t>Pomoc materialna dla uczniów</t>
  </si>
  <si>
    <t>85415</t>
  </si>
  <si>
    <t>85446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</si>
  <si>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</si>
  <si>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</si>
  <si>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</si>
  <si>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</si>
  <si>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</si>
  <si>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</si>
  <si>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</si>
  <si>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</si>
  <si>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90017</t>
  </si>
  <si>
    <t>Zakłady gospodarki komunalnej</t>
  </si>
  <si>
    <t>921</t>
  </si>
  <si>
    <t>92116</t>
  </si>
  <si>
    <t>Biblioteki</t>
  </si>
  <si>
    <t>926</t>
  </si>
  <si>
    <t>Kultura fizyczna i sport</t>
  </si>
  <si>
    <t>92695</t>
  </si>
  <si>
    <t>Pozostała działalnośc</t>
  </si>
  <si>
    <t>90095</t>
  </si>
  <si>
    <t>Dofinansowanie zakupu samochodu lekkiego ratownictwa drogowego dla Komendy powiatowej Państwowej Straży Pożarnej</t>
  </si>
  <si>
    <t xml:space="preserve">Uzbrojenie terenu w sieć wodociągową i kanalizacyjną pod budownictwo jednorodzinne na osiedlu robotniczym w Golczewie </t>
  </si>
  <si>
    <t>Ogółem wydatki</t>
  </si>
  <si>
    <r>
      <t xml:space="preserve">rok budżetowy 2007 </t>
    </r>
    <r>
      <rPr>
        <b/>
        <sz val="10"/>
        <rFont val="Arial CE"/>
        <family val="0"/>
      </rPr>
      <t>(7+8+9+10)</t>
    </r>
  </si>
  <si>
    <t>Wydatki
ogółem
(6+9)</t>
  </si>
  <si>
    <t>Dotacje celowe otrzymane z powiatu na zadania bieżące realizowane na podstawie porozumień (umów) między jst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</si>
  <si>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</si>
  <si>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ustawami</t>
  </si>
  <si>
    <t>01030</t>
  </si>
  <si>
    <t>Izby rolnicze</t>
  </si>
  <si>
    <t>Pobór podatków, opłat i niepodatkowych należności budżetowych</t>
  </si>
  <si>
    <t>Zespoły obsługi ekonomiczno-administarcyjnej szkół</t>
  </si>
  <si>
    <t>Świadczenia rodzinne,zaliczka alimentacyjna oraz składki na ubezpieczenia emerytalne i rentowe z ubezpieczenia społecznego</t>
  </si>
  <si>
    <t>Kultura i ochrona dziedzictwa narodowego</t>
  </si>
  <si>
    <t>Dofiansowanie zakupu radiowozów dla Komendy powiatowej Policji realizacja w latach 2006-2010</t>
  </si>
  <si>
    <t>Budowa sieci kanalizacyjnej w ramach "aglomeracji" na terenie gminy** realizacja w latach 2006-2008</t>
  </si>
  <si>
    <t>Budowa schroniska dla zwierząt** realizacja w latach 2004-2007</t>
  </si>
  <si>
    <t>Dofinansowanie zakupu radiowozów dla Komendy powiatowej Policji</t>
  </si>
  <si>
    <t>Zakup komputerów i oprogramowania dla Zespołu Ekonomiczno-Administracyjnego Szkół</t>
  </si>
  <si>
    <t>Plan
na 2008 r.</t>
  </si>
  <si>
    <t>z tego</t>
  </si>
  <si>
    <t>Dochody bieżące</t>
  </si>
  <si>
    <t>Dochody majątkowe</t>
  </si>
  <si>
    <t>Odsetki od nieterminowych wpłat z tytułów podatków i opłat</t>
  </si>
  <si>
    <t>0490</t>
  </si>
  <si>
    <t xml:space="preserve">Wpływy z innych lokalnych opłat pobieranych przez jst na podstawie odrębnych ustaw </t>
  </si>
  <si>
    <t xml:space="preserve"> </t>
  </si>
  <si>
    <t>Przychody i rozchody budżetu w 2008 r.</t>
  </si>
  <si>
    <t>Kwota
2008 r.</t>
  </si>
  <si>
    <t>Dochody i wydatki związane z realizacją zadań z zakresu administracji rządowej wykonywanych na podstawie porozumień z organami administracji rządowej w 2008 r.</t>
  </si>
  <si>
    <t xml:space="preserve">wynagrodzenia       </t>
  </si>
  <si>
    <t>pochodne od wynagrodzeń</t>
  </si>
  <si>
    <t>Dochody i wydatki związane z realizacją zadań wykonywanych na podstawie porozumień (umów) między jednostkami samorządu terytorialnego w 2008 r.</t>
  </si>
  <si>
    <t>Dochody i wydatki związane z realizacją zadań z zakresu administracji rządowej i innych zadań zleconych odrębnymi ustawami w 2008 r.</t>
  </si>
  <si>
    <t xml:space="preserve">Pozostała działalność </t>
  </si>
  <si>
    <t>2440</t>
  </si>
  <si>
    <t xml:space="preserve">Dotacje otrzymane z funduszy celowych na realizację zadań bieżących jednostek sektora finansów publicznych </t>
  </si>
  <si>
    <t>Wpływy z podatku dochodowego od osób fizycznych</t>
  </si>
  <si>
    <t>Odsetki od nieterminowych wpłat z tytułu podatków i opłat</t>
  </si>
  <si>
    <t>Dochody budżetu Gminy Golczewo  na 2008 r.</t>
  </si>
  <si>
    <t>Wydatki budżetu Gminy Golczewo na  2008 r.</t>
  </si>
  <si>
    <t xml:space="preserve">Plan
na 2008 r.
 </t>
  </si>
  <si>
    <t xml:space="preserve">Wynagrodzenia        </t>
  </si>
  <si>
    <t>Pochodne od wynagrodzeń</t>
  </si>
  <si>
    <t xml:space="preserve">Wydatki z tytułu poręczeń i gwarancji </t>
  </si>
  <si>
    <t>70004</t>
  </si>
  <si>
    <t>Bezpieczeństwo publiczne i ochrona przeciwpożarowa</t>
  </si>
  <si>
    <t>75818</t>
  </si>
  <si>
    <t>Rezerwy ogólne i celowe</t>
  </si>
  <si>
    <t>80148</t>
  </si>
  <si>
    <t>Stołówki szkolne</t>
  </si>
  <si>
    <t>90001</t>
  </si>
  <si>
    <t>Gospodarka ściekowa i ochrona wód</t>
  </si>
  <si>
    <t>Dotacje podmiotowe w 2008 r.</t>
  </si>
  <si>
    <t>Dotacje celowe na zadania własne gminy realizowane przez podmioty 
 nienależące do sektora finansów publicznych w 2008 r.</t>
  </si>
  <si>
    <t>Plan na 2008 r.</t>
  </si>
  <si>
    <t xml:space="preserve">Plan przychodów i wydatków </t>
  </si>
  <si>
    <t>Gminy Golczewo w 2008 r.</t>
  </si>
  <si>
    <t>4210</t>
  </si>
  <si>
    <t>4300</t>
  </si>
  <si>
    <t>Zakup materiałów i wyposażenia</t>
  </si>
  <si>
    <t>Zakup usług pozostałych</t>
  </si>
  <si>
    <t>6110</t>
  </si>
  <si>
    <t>Wyndatki inwestycyjne funduszy celowych</t>
  </si>
  <si>
    <t xml:space="preserve">Limity wydatków Gminy Golczewo </t>
  </si>
  <si>
    <t>na wieloletnie programy inwestycyjne realizowane w latach 2008 i kolejnych</t>
  </si>
  <si>
    <t xml:space="preserve">Nazwa zadania inwestycyjnego
</t>
  </si>
  <si>
    <t>Okres realizacji</t>
  </si>
  <si>
    <t>Łączne nakłady finansowe</t>
  </si>
  <si>
    <t>Źródła finansowania</t>
  </si>
  <si>
    <t>po roku 2010</t>
  </si>
  <si>
    <t>Jednostka realizująca program lub koordynująca wykonanie programu</t>
  </si>
  <si>
    <t>Łączne nakłady finansowe      (w zł)</t>
  </si>
  <si>
    <t>Dofinansowanie zakupu radiowozów dla Komendy Powiatowej Policji w Kamieniu Pom.</t>
  </si>
  <si>
    <t>2006-2010</t>
  </si>
  <si>
    <t>OGÓŁEM</t>
  </si>
  <si>
    <t>środki JST</t>
  </si>
  <si>
    <t>kredyty, pożyczki i obligacje</t>
  </si>
  <si>
    <t xml:space="preserve">inne środki </t>
  </si>
  <si>
    <t>2008-2010</t>
  </si>
  <si>
    <t>Realizacja projektów odnowy miejscowości na terenach wiejskich gminy Golczewo</t>
  </si>
  <si>
    <t>Wydatki majątkowe w 2008 r.</t>
  </si>
  <si>
    <t>Zakup komputerów i kserokopiarki dla Urzędu Miejskiego w Golczewie</t>
  </si>
  <si>
    <t>Zakup projektora</t>
  </si>
  <si>
    <t>Rozbudowa budynku remizy straży OSP w Wysokiej Kamieńskiej</t>
  </si>
  <si>
    <t>Zakup samochodu pożarniczego dla OSP w Wysokiej Kamieńskiej</t>
  </si>
  <si>
    <t>Rozbudowa przedszkola w Golczewie - wykonanie dokumentacji</t>
  </si>
  <si>
    <t>Zakup kserokopiarki dla Gimnazjum w Golczewie</t>
  </si>
  <si>
    <t>Zespół Ekonomiczno-Administracyjny Szkół w Golczewie</t>
  </si>
  <si>
    <t>Uzbrojenie terenu w sieś wodociągową i kanalizacyjną pod budownictwo jednorodzinne na osiedlu Robotniczym w Golczewie</t>
  </si>
  <si>
    <t>Budowa linii wodociągowej oraz modernizacja ujęć wodnych w gminie Golczewo</t>
  </si>
  <si>
    <t>Modernizacja oświetlenia w gminie Golczewo</t>
  </si>
  <si>
    <t>Zagospodarowanie terenów przyszkolnych w Golczewie - dokumentacja</t>
  </si>
  <si>
    <t>OGÓŁEM:</t>
  </si>
  <si>
    <t>Planowane wydatki w 2008 r.</t>
  </si>
  <si>
    <t>Rozbudowa systemu kanalizacji sanitarnej w gminie Golczewo (na odcinku Kłęby-Golczewo)</t>
  </si>
  <si>
    <t>Dokumentacja sieci wodno-kanalizacyjnej na osiedlu Słonecznym w Golczewie</t>
  </si>
  <si>
    <t>RAZEM</t>
  </si>
  <si>
    <t>Różne jednostki obsługi gospodarki mieszkaniowej</t>
  </si>
  <si>
    <t>Modernizacja oczeszczalni w Golczewie oraz budowa oczyszczalni przydomowych na terenach wiejskich</t>
  </si>
  <si>
    <t>Uzbrojenie terenu w sieć wodociągową i kanalizacyjną pod budownictwo jednorodzinne na osiedlu Robotniczym w Golczewie</t>
  </si>
  <si>
    <t xml:space="preserve">Gminnego Funduszu Ochrony Środowiska i Gospodarki Wodnej </t>
  </si>
  <si>
    <t>Rozliczenia
z budżetem
z tytułu wpłat nadwyżek środków za 2007 r.</t>
  </si>
  <si>
    <t>dotacje
z budżetu</t>
  </si>
  <si>
    <t>na wydatki bieżące</t>
  </si>
  <si>
    <t>Gospodarstwa pomocnicze</t>
  </si>
  <si>
    <t>Rachunki dochodów własnych jednostek budżetowych</t>
  </si>
  <si>
    <t>1. Zakład Usług Publicznych w Golczewie</t>
  </si>
  <si>
    <t>1. Rachunek dochodów własnych przy Zespole Ekonomiczno-Administracyjnym Szkół w Golczewie</t>
  </si>
  <si>
    <t>Nazwa programu</t>
  </si>
  <si>
    <t>Nazwa projektu</t>
  </si>
  <si>
    <t>Lata realizacji projektu</t>
  </si>
  <si>
    <t>Wartość całkowita projektu
(w zł)</t>
  </si>
  <si>
    <t>Koszty kwalifikowane w ramach projektu
(w zł)</t>
  </si>
  <si>
    <t>Źródła finansowania w odniesieniu do kosztów kwalifikowanych</t>
  </si>
  <si>
    <t>Planowane płatności w latach w ramach projektu</t>
  </si>
  <si>
    <t>środki UE</t>
  </si>
  <si>
    <t>inne środki</t>
  </si>
  <si>
    <t>Limity wydatków 
Gminy Golczewo
na projekty planowane do realizacji w ramach poszczególnych programów operacyjnych w latach 2008 i kolejnych</t>
  </si>
  <si>
    <t>8545</t>
  </si>
  <si>
    <t>Środki pochodzące z Norweskiego Mechanizmu Finansowego, Mechanizmu Finansowego Europejskiego Obszaru Gospodarczego oraz Szwajcarskiego Mechanizmu Finansowego przeznaczone na finansowanie zadań realizowanych przez jednostki sektora finansów publicznych</t>
  </si>
  <si>
    <t>6055    6056</t>
  </si>
  <si>
    <t>6055   6056</t>
  </si>
  <si>
    <t>środki JST, w tym kredyty, pożyczki i obligacje</t>
  </si>
  <si>
    <t>Plan przychodów i wydatków 
zakładów budżetowych oraz rachunków dochodów własnych jednostek  budżetowych w 2008 r.</t>
  </si>
  <si>
    <t>Mechanizm Finansowy Europejskiego Obszaru Gospodarczego                     Piorytet 2.1 Ochrona środowiska, w tym środowiska ludzkiego, poprzez m.in. redukcję zanieczyszcenia i promowanie odnawialnych źródeł energii</t>
  </si>
  <si>
    <t>Stworzenie centrum integracyjnego wsi Drzewica i Kłodzino wraz z zapleczem rekreacyjno-sportowym.</t>
  </si>
  <si>
    <t xml:space="preserve">  </t>
  </si>
  <si>
    <t>Budowa miejsca spotkań mieszkańców Upadły wraz z placem zabaw i boiskiem do siatkówki</t>
  </si>
  <si>
    <t>Przebudowa oczyszczalni w Golczewie oraz budowa oczyszczalni przydomowych na terenach wiejskich</t>
  </si>
  <si>
    <t>Rozbudowa oświetlenia w gminie Golczewo</t>
  </si>
  <si>
    <t>Budowa linii wodociągowych i przebudowa ujęć wodnych w gminie Golczewo</t>
  </si>
  <si>
    <t>Rozbudowa przedszkola w Golczewie - wykonanie dokumentacji (w tym ekspertyz, dokumentacji projektowych i in.)</t>
  </si>
  <si>
    <t>Rozbudowa systemu kanalizacji sanitarnej w gminie Golczewo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</si>
</sst>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4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7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b/>
      <sz val="8"/>
      <name val="Arial CE"/>
      <family val="0"/>
    </font>
    <font>
      <b/>
      <sz val="16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 CE"/>
      <family val="0"/>
    </font>
    <font>
      <i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11" fillId="0" borderId="0" xfId="0" applyFont="1" applyAlignment="1">
      <alignment/>
    </xf>
    <xf numFmtId="3" fontId="9" fillId="0" borderId="11" xfId="0" applyNumberFormat="1" applyFont="1" applyBorder="1" applyAlignment="1">
      <alignment vertical="top" wrapText="1"/>
    </xf>
    <xf numFmtId="3" fontId="9" fillId="0" borderId="12" xfId="0" applyNumberFormat="1" applyFont="1" applyBorder="1" applyAlignment="1">
      <alignment vertical="top" wrapText="1"/>
    </xf>
    <xf numFmtId="3" fontId="9" fillId="0" borderId="13" xfId="0" applyNumberFormat="1" applyFont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left" vertical="top" wrapText="1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right" vertical="center" wrapText="1"/>
    </xf>
    <xf numFmtId="49" fontId="0" fillId="0" borderId="14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4" fillId="24" borderId="16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top" wrapText="1"/>
    </xf>
    <xf numFmtId="41" fontId="12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right" vertical="top" wrapText="1"/>
    </xf>
    <xf numFmtId="3" fontId="9" fillId="0" borderId="13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0" fillId="0" borderId="11" xfId="0" applyFont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3" fontId="0" fillId="0" borderId="17" xfId="0" applyNumberFormat="1" applyFont="1" applyBorder="1" applyAlignment="1">
      <alignment horizontal="right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24" borderId="17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24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24" borderId="25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2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vertical="center"/>
    </xf>
    <xf numFmtId="0" fontId="17" fillId="20" borderId="10" xfId="0" applyFont="1" applyFill="1" applyBorder="1" applyAlignment="1">
      <alignment vertical="center"/>
    </xf>
    <xf numFmtId="0" fontId="17" fillId="2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2" xfId="0" applyNumberFormat="1" applyBorder="1" applyAlignment="1">
      <alignment/>
    </xf>
    <xf numFmtId="3" fontId="11" fillId="0" borderId="10" xfId="0" applyNumberFormat="1" applyFont="1" applyBorder="1" applyAlignment="1">
      <alignment vertical="center"/>
    </xf>
    <xf numFmtId="0" fontId="19" fillId="20" borderId="10" xfId="0" applyFont="1" applyFill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0" fontId="21" fillId="20" borderId="10" xfId="0" applyFont="1" applyFill="1" applyBorder="1" applyAlignment="1">
      <alignment vertical="center"/>
    </xf>
    <xf numFmtId="0" fontId="21" fillId="2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/>
    </xf>
    <xf numFmtId="0" fontId="0" fillId="20" borderId="10" xfId="0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20" borderId="10" xfId="0" applyFont="1" applyFill="1" applyBorder="1" applyAlignment="1" applyProtection="1">
      <alignment horizontal="center" vertical="center"/>
      <protection locked="0"/>
    </xf>
    <xf numFmtId="0" fontId="18" fillId="20" borderId="10" xfId="0" applyFont="1" applyFill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0" fontId="17" fillId="20" borderId="10" xfId="0" applyFont="1" applyFill="1" applyBorder="1" applyAlignment="1" applyProtection="1">
      <alignment vertical="center"/>
      <protection locked="0"/>
    </xf>
    <xf numFmtId="0" fontId="17" fillId="2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9" fillId="20" borderId="10" xfId="0" applyFont="1" applyFill="1" applyBorder="1" applyAlignment="1" applyProtection="1">
      <alignment vertical="center"/>
      <protection locked="0"/>
    </xf>
    <xf numFmtId="3" fontId="20" fillId="0" borderId="10" xfId="0" applyNumberFormat="1" applyFont="1" applyBorder="1" applyAlignment="1" applyProtection="1">
      <alignment vertical="center"/>
      <protection locked="0"/>
    </xf>
    <xf numFmtId="0" fontId="21" fillId="20" borderId="10" xfId="0" applyFont="1" applyFill="1" applyBorder="1" applyAlignment="1" applyProtection="1">
      <alignment vertical="center"/>
      <protection locked="0"/>
    </xf>
    <xf numFmtId="3" fontId="11" fillId="0" borderId="10" xfId="0" applyNumberFormat="1" applyFont="1" applyBorder="1" applyAlignment="1" applyProtection="1">
      <alignment vertical="center"/>
      <protection locked="0"/>
    </xf>
    <xf numFmtId="0" fontId="21" fillId="20" borderId="1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top" wrapText="1"/>
    </xf>
    <xf numFmtId="0" fontId="22" fillId="2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2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2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2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0" fontId="22" fillId="2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inden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indent="2"/>
    </xf>
    <xf numFmtId="0" fontId="7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9" fillId="0" borderId="13" xfId="0" applyFont="1" applyBorder="1" applyAlignment="1">
      <alignment horizontal="left" vertical="top" wrapText="1"/>
    </xf>
    <xf numFmtId="3" fontId="9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/>
    </xf>
    <xf numFmtId="0" fontId="25" fillId="20" borderId="10" xfId="0" applyFont="1" applyFill="1" applyBorder="1" applyAlignment="1">
      <alignment/>
    </xf>
    <xf numFmtId="0" fontId="25" fillId="20" borderId="10" xfId="0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/>
    </xf>
    <xf numFmtId="0" fontId="26" fillId="0" borderId="0" xfId="0" applyFont="1" applyAlignment="1">
      <alignment horizontal="right"/>
    </xf>
    <xf numFmtId="0" fontId="24" fillId="20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25" fillId="0" borderId="11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7" fillId="0" borderId="0" xfId="0" applyFont="1" applyAlignment="1">
      <alignment horizontal="right"/>
    </xf>
    <xf numFmtId="3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11" fillId="0" borderId="24" xfId="0" applyFont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12" fillId="20" borderId="27" xfId="0" applyFont="1" applyFill="1" applyBorder="1" applyAlignment="1">
      <alignment horizontal="center" vertical="center" wrapText="1"/>
    </xf>
    <xf numFmtId="0" fontId="12" fillId="20" borderId="28" xfId="0" applyFont="1" applyFill="1" applyBorder="1" applyAlignment="1">
      <alignment horizontal="center" vertical="center" wrapText="1"/>
    </xf>
    <xf numFmtId="0" fontId="12" fillId="20" borderId="29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4" fillId="24" borderId="1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12" fillId="24" borderId="16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3" fontId="0" fillId="0" borderId="16" xfId="0" applyNumberFormat="1" applyBorder="1" applyAlignment="1" applyProtection="1">
      <alignment horizontal="right" vertical="center"/>
      <protection locked="0"/>
    </xf>
    <xf numFmtId="3" fontId="0" fillId="0" borderId="17" xfId="0" applyNumberFormat="1" applyBorder="1" applyAlignment="1" applyProtection="1">
      <alignment horizontal="right" vertical="center"/>
      <protection locked="0"/>
    </xf>
    <xf numFmtId="3" fontId="0" fillId="0" borderId="18" xfId="0" applyNumberFormat="1" applyBorder="1" applyAlignment="1" applyProtection="1">
      <alignment horizontal="right" vertical="center"/>
      <protection locked="0"/>
    </xf>
    <xf numFmtId="0" fontId="9" fillId="20" borderId="10" xfId="0" applyFont="1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 wrapText="1"/>
      <protection locked="0"/>
    </xf>
    <xf numFmtId="0" fontId="4" fillId="24" borderId="27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3" fontId="11" fillId="0" borderId="16" xfId="0" applyNumberFormat="1" applyFont="1" applyBorder="1" applyAlignment="1" applyProtection="1">
      <alignment horizontal="right" vertical="center"/>
      <protection locked="0"/>
    </xf>
    <xf numFmtId="3" fontId="11" fillId="0" borderId="17" xfId="0" applyNumberFormat="1" applyFont="1" applyBorder="1" applyAlignment="1" applyProtection="1">
      <alignment horizontal="right" vertical="center"/>
      <protection locked="0"/>
    </xf>
    <xf numFmtId="3" fontId="11" fillId="0" borderId="18" xfId="0" applyNumberFormat="1" applyFont="1" applyBorder="1" applyAlignment="1" applyProtection="1">
      <alignment horizontal="right" vertical="center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3" fontId="11" fillId="0" borderId="16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20" borderId="10" xfId="0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 wrapText="1"/>
    </xf>
    <xf numFmtId="0" fontId="0" fillId="20" borderId="25" xfId="0" applyFill="1" applyBorder="1" applyAlignment="1">
      <alignment horizontal="center" vertical="center" wrapText="1"/>
    </xf>
    <xf numFmtId="0" fontId="0" fillId="20" borderId="21" xfId="0" applyFill="1" applyBorder="1" applyAlignment="1">
      <alignment horizontal="center" vertical="center" wrapText="1"/>
    </xf>
    <xf numFmtId="0" fontId="0" fillId="20" borderId="0" xfId="0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27" xfId="0" applyFont="1" applyFill="1" applyBorder="1" applyAlignment="1">
      <alignment horizontal="center" vertical="center"/>
    </xf>
    <xf numFmtId="0" fontId="24" fillId="20" borderId="28" xfId="0" applyFont="1" applyFill="1" applyBorder="1" applyAlignment="1">
      <alignment horizontal="center" vertical="center"/>
    </xf>
    <xf numFmtId="0" fontId="24" fillId="20" borderId="29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18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4" fillId="20" borderId="27" xfId="0" applyFont="1" applyFill="1" applyBorder="1" applyAlignment="1">
      <alignment horizontal="center" vertical="center" wrapText="1"/>
    </xf>
    <xf numFmtId="0" fontId="24" fillId="20" borderId="28" xfId="0" applyFont="1" applyFill="1" applyBorder="1" applyAlignment="1">
      <alignment horizontal="center" vertical="center" wrapText="1"/>
    </xf>
    <xf numFmtId="0" fontId="24" fillId="20" borderId="29" xfId="0" applyFont="1" applyFill="1" applyBorder="1" applyAlignment="1">
      <alignment horizontal="center" vertical="center" wrapText="1"/>
    </xf>
    <xf numFmtId="0" fontId="4" fillId="20" borderId="27" xfId="0" applyFont="1" applyFill="1" applyBorder="1" applyAlignment="1">
      <alignment horizontal="center" vertical="center"/>
    </xf>
    <xf numFmtId="0" fontId="4" fillId="20" borderId="28" xfId="0" applyFont="1" applyFill="1" applyBorder="1" applyAlignment="1">
      <alignment horizontal="center" vertical="center"/>
    </xf>
    <xf numFmtId="0" fontId="4" fillId="2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SheetLayoutView="100" zoomScalePageLayoutView="0" workbookViewId="0" topLeftCell="A93">
      <selection activeCell="G63" sqref="G63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16.625" style="108" customWidth="1"/>
    <col min="6" max="6" width="16.25390625" style="0" customWidth="1"/>
    <col min="7" max="7" width="15.75390625" style="0" customWidth="1"/>
  </cols>
  <sheetData>
    <row r="1" spans="2:6" ht="18">
      <c r="B1" s="242" t="s">
        <v>344</v>
      </c>
      <c r="C1" s="242"/>
      <c r="D1" s="242"/>
      <c r="E1" s="242"/>
      <c r="F1" s="242"/>
    </row>
    <row r="2" spans="2:4" ht="12" customHeight="1">
      <c r="B2" s="2"/>
      <c r="C2" s="2"/>
      <c r="D2" s="2"/>
    </row>
    <row r="3" spans="5:7" ht="13.5" customHeight="1">
      <c r="E3" s="241" t="s">
        <v>54</v>
      </c>
      <c r="F3" s="241"/>
      <c r="G3" s="241"/>
    </row>
    <row r="4" spans="1:7" s="38" customFormat="1" ht="13.5" customHeight="1">
      <c r="A4" s="247" t="s">
        <v>2</v>
      </c>
      <c r="B4" s="247" t="s">
        <v>3</v>
      </c>
      <c r="C4" s="247" t="s">
        <v>4</v>
      </c>
      <c r="D4" s="247" t="s">
        <v>81</v>
      </c>
      <c r="E4" s="250" t="s">
        <v>324</v>
      </c>
      <c r="F4" s="243" t="s">
        <v>325</v>
      </c>
      <c r="G4" s="243"/>
    </row>
    <row r="5" spans="1:7" s="38" customFormat="1" ht="26.25" customHeight="1">
      <c r="A5" s="248"/>
      <c r="B5" s="248"/>
      <c r="C5" s="249"/>
      <c r="D5" s="249"/>
      <c r="E5" s="249"/>
      <c r="F5" s="116" t="s">
        <v>326</v>
      </c>
      <c r="G5" s="116" t="s">
        <v>327</v>
      </c>
    </row>
    <row r="6" spans="1:7" s="44" customFormat="1" ht="7.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12">
        <v>7</v>
      </c>
    </row>
    <row r="7" spans="1:7" ht="19.5" customHeight="1">
      <c r="A7" s="57" t="s">
        <v>142</v>
      </c>
      <c r="B7" s="57"/>
      <c r="C7" s="57"/>
      <c r="D7" s="60" t="s">
        <v>143</v>
      </c>
      <c r="E7" s="109">
        <f>E8</f>
        <v>2000</v>
      </c>
      <c r="F7" s="109">
        <f>F8</f>
        <v>2000</v>
      </c>
      <c r="G7" s="114"/>
    </row>
    <row r="8" spans="1:7" ht="19.5" customHeight="1">
      <c r="A8" s="58"/>
      <c r="B8" s="58" t="s">
        <v>144</v>
      </c>
      <c r="C8" s="58"/>
      <c r="D8" s="61" t="s">
        <v>95</v>
      </c>
      <c r="E8" s="110">
        <f>E9</f>
        <v>2000</v>
      </c>
      <c r="F8" s="110">
        <f>F9</f>
        <v>2000</v>
      </c>
      <c r="G8" s="114"/>
    </row>
    <row r="9" spans="1:7" ht="57" customHeight="1">
      <c r="A9" s="58"/>
      <c r="B9" s="58"/>
      <c r="C9" s="58" t="s">
        <v>145</v>
      </c>
      <c r="D9" s="41" t="s">
        <v>146</v>
      </c>
      <c r="E9" s="110">
        <v>2000</v>
      </c>
      <c r="F9" s="110">
        <v>2000</v>
      </c>
      <c r="G9" s="114"/>
    </row>
    <row r="10" spans="1:7" ht="19.5" customHeight="1">
      <c r="A10" s="58" t="s">
        <v>147</v>
      </c>
      <c r="B10" s="58"/>
      <c r="C10" s="58"/>
      <c r="D10" s="61" t="s">
        <v>96</v>
      </c>
      <c r="E10" s="110">
        <f>E11</f>
        <v>9000</v>
      </c>
      <c r="F10" s="110">
        <f>F11</f>
        <v>9000</v>
      </c>
      <c r="G10" s="114"/>
    </row>
    <row r="11" spans="1:7" ht="19.5" customHeight="1">
      <c r="A11" s="58"/>
      <c r="B11" s="58" t="s">
        <v>148</v>
      </c>
      <c r="C11" s="58"/>
      <c r="D11" s="61" t="s">
        <v>97</v>
      </c>
      <c r="E11" s="110">
        <f>E12</f>
        <v>9000</v>
      </c>
      <c r="F11" s="110">
        <f>F12</f>
        <v>9000</v>
      </c>
      <c r="G11" s="114"/>
    </row>
    <row r="12" spans="1:7" ht="32.25" customHeight="1">
      <c r="A12" s="58"/>
      <c r="B12" s="58"/>
      <c r="C12" s="58" t="s">
        <v>149</v>
      </c>
      <c r="D12" s="41" t="s">
        <v>310</v>
      </c>
      <c r="E12" s="110">
        <v>9000</v>
      </c>
      <c r="F12" s="110">
        <v>9000</v>
      </c>
      <c r="G12" s="114"/>
    </row>
    <row r="13" spans="1:7" ht="19.5" customHeight="1">
      <c r="A13" s="58" t="s">
        <v>103</v>
      </c>
      <c r="B13" s="58"/>
      <c r="C13" s="58"/>
      <c r="D13" s="61" t="s">
        <v>104</v>
      </c>
      <c r="E13" s="110">
        <f>E14</f>
        <v>300000</v>
      </c>
      <c r="F13" s="110">
        <f>F14</f>
        <v>45000</v>
      </c>
      <c r="G13" s="110">
        <f>G14</f>
        <v>255000</v>
      </c>
    </row>
    <row r="14" spans="1:7" s="46" customFormat="1" ht="19.5" customHeight="1">
      <c r="A14" s="58"/>
      <c r="B14" s="58" t="s">
        <v>105</v>
      </c>
      <c r="C14" s="58"/>
      <c r="D14" s="61" t="s">
        <v>106</v>
      </c>
      <c r="E14" s="110">
        <f>SUM(E15:E20)</f>
        <v>300000</v>
      </c>
      <c r="F14" s="110">
        <f>SUM(F15:F20)</f>
        <v>45000</v>
      </c>
      <c r="G14" s="110">
        <f>SUM(G15:G20)</f>
        <v>255000</v>
      </c>
    </row>
    <row r="15" spans="1:7" ht="27.75" customHeight="1">
      <c r="A15" s="58"/>
      <c r="B15" s="58"/>
      <c r="C15" s="58" t="s">
        <v>150</v>
      </c>
      <c r="D15" s="41" t="s">
        <v>311</v>
      </c>
      <c r="E15" s="110">
        <v>10000</v>
      </c>
      <c r="F15" s="110">
        <v>10000</v>
      </c>
      <c r="G15" s="114"/>
    </row>
    <row r="16" spans="1:7" ht="51">
      <c r="A16" s="58"/>
      <c r="B16" s="58"/>
      <c r="C16" s="58" t="s">
        <v>145</v>
      </c>
      <c r="D16" s="41" t="s">
        <v>146</v>
      </c>
      <c r="E16" s="110">
        <v>35000</v>
      </c>
      <c r="F16" s="110">
        <v>35000</v>
      </c>
      <c r="G16" s="114"/>
    </row>
    <row r="17" spans="1:7" ht="38.25">
      <c r="A17" s="58"/>
      <c r="B17" s="58"/>
      <c r="C17" s="58" t="s">
        <v>151</v>
      </c>
      <c r="D17" s="41" t="s">
        <v>152</v>
      </c>
      <c r="E17" s="110">
        <v>5000</v>
      </c>
      <c r="F17" s="110" t="s">
        <v>331</v>
      </c>
      <c r="G17" s="115">
        <v>5000</v>
      </c>
    </row>
    <row r="18" spans="1:7" ht="25.5">
      <c r="A18" s="58"/>
      <c r="B18" s="58"/>
      <c r="C18" s="58" t="s">
        <v>153</v>
      </c>
      <c r="D18" s="41" t="s">
        <v>154</v>
      </c>
      <c r="E18" s="110">
        <v>250000</v>
      </c>
      <c r="F18" s="110" t="s">
        <v>331</v>
      </c>
      <c r="G18" s="115">
        <v>250000</v>
      </c>
    </row>
    <row r="19" spans="1:7" ht="12.75" hidden="1">
      <c r="A19" s="58"/>
      <c r="B19" s="58"/>
      <c r="C19" s="58" t="s">
        <v>155</v>
      </c>
      <c r="D19" s="41" t="s">
        <v>156</v>
      </c>
      <c r="E19" s="110">
        <v>0</v>
      </c>
      <c r="F19" s="110">
        <v>0</v>
      </c>
      <c r="G19" s="114"/>
    </row>
    <row r="20" spans="1:7" ht="12.75" hidden="1">
      <c r="A20" s="58"/>
      <c r="B20" s="58"/>
      <c r="C20" s="58" t="s">
        <v>157</v>
      </c>
      <c r="D20" s="41" t="s">
        <v>158</v>
      </c>
      <c r="E20" s="110">
        <v>0</v>
      </c>
      <c r="F20" s="110">
        <v>0</v>
      </c>
      <c r="G20" s="114"/>
    </row>
    <row r="21" spans="1:7" ht="12.75">
      <c r="A21" s="58" t="s">
        <v>108</v>
      </c>
      <c r="B21" s="58"/>
      <c r="C21" s="58"/>
      <c r="D21" s="61" t="s">
        <v>109</v>
      </c>
      <c r="E21" s="110">
        <f>E22</f>
        <v>1800</v>
      </c>
      <c r="F21" s="110">
        <f>F22</f>
        <v>1800</v>
      </c>
      <c r="G21" s="114"/>
    </row>
    <row r="22" spans="1:7" ht="12.75">
      <c r="A22" s="58"/>
      <c r="B22" s="58" t="s">
        <v>114</v>
      </c>
      <c r="C22" s="58"/>
      <c r="D22" s="61" t="s">
        <v>115</v>
      </c>
      <c r="E22" s="110">
        <f>E23</f>
        <v>1800</v>
      </c>
      <c r="F22" s="110">
        <f>F23</f>
        <v>1800</v>
      </c>
      <c r="G22" s="114"/>
    </row>
    <row r="23" spans="1:7" ht="38.25">
      <c r="A23" s="58"/>
      <c r="B23" s="58"/>
      <c r="C23" s="58" t="s">
        <v>159</v>
      </c>
      <c r="D23" s="41" t="s">
        <v>160</v>
      </c>
      <c r="E23" s="110">
        <v>1800</v>
      </c>
      <c r="F23" s="110">
        <v>1800</v>
      </c>
      <c r="G23" s="114"/>
    </row>
    <row r="24" spans="1:7" ht="12.75">
      <c r="A24" s="58" t="s">
        <v>116</v>
      </c>
      <c r="B24" s="58"/>
      <c r="C24" s="58"/>
      <c r="D24" s="61" t="s">
        <v>117</v>
      </c>
      <c r="E24" s="110">
        <f>E25+E28+E31+E33</f>
        <v>405700</v>
      </c>
      <c r="F24" s="110">
        <f>F25+F28+F31+F33</f>
        <v>405700</v>
      </c>
      <c r="G24" s="114"/>
    </row>
    <row r="25" spans="1:7" ht="12.75">
      <c r="A25" s="58"/>
      <c r="B25" s="58" t="s">
        <v>118</v>
      </c>
      <c r="C25" s="58"/>
      <c r="D25" s="61" t="s">
        <v>119</v>
      </c>
      <c r="E25" s="110">
        <f>SUM(E26:E27)</f>
        <v>93500</v>
      </c>
      <c r="F25" s="110">
        <f>SUM(F26:F27)</f>
        <v>93500</v>
      </c>
      <c r="G25" s="114"/>
    </row>
    <row r="26" spans="1:7" ht="38.25">
      <c r="A26" s="58"/>
      <c r="B26" s="58"/>
      <c r="C26" s="58" t="s">
        <v>161</v>
      </c>
      <c r="D26" s="41" t="s">
        <v>312</v>
      </c>
      <c r="E26" s="110">
        <v>92500</v>
      </c>
      <c r="F26" s="110">
        <v>92500</v>
      </c>
      <c r="G26" s="114"/>
    </row>
    <row r="27" spans="1:7" ht="38.25">
      <c r="A27" s="58"/>
      <c r="B27" s="58"/>
      <c r="C27" s="58" t="s">
        <v>162</v>
      </c>
      <c r="D27" s="41" t="s">
        <v>163</v>
      </c>
      <c r="E27" s="110">
        <v>1000</v>
      </c>
      <c r="F27" s="110">
        <v>1000</v>
      </c>
      <c r="G27" s="114"/>
    </row>
    <row r="28" spans="1:7" ht="12.75">
      <c r="A28" s="58"/>
      <c r="B28" s="58" t="s">
        <v>122</v>
      </c>
      <c r="C28" s="58"/>
      <c r="D28" s="61" t="s">
        <v>164</v>
      </c>
      <c r="E28" s="110">
        <f>SUM(E29:E30)</f>
        <v>200</v>
      </c>
      <c r="F28" s="110">
        <f>SUM(F29:F30)</f>
        <v>200</v>
      </c>
      <c r="G28" s="114"/>
    </row>
    <row r="29" spans="1:7" ht="12.75">
      <c r="A29" s="58"/>
      <c r="B29" s="58"/>
      <c r="C29" s="58" t="s">
        <v>165</v>
      </c>
      <c r="D29" s="41" t="s">
        <v>166</v>
      </c>
      <c r="E29" s="110">
        <v>100</v>
      </c>
      <c r="F29" s="110">
        <v>100</v>
      </c>
      <c r="G29" s="114"/>
    </row>
    <row r="30" spans="1:7" ht="12.75">
      <c r="A30" s="58"/>
      <c r="B30" s="58"/>
      <c r="C30" s="58" t="s">
        <v>167</v>
      </c>
      <c r="D30" s="41" t="s">
        <v>168</v>
      </c>
      <c r="E30" s="110">
        <v>100</v>
      </c>
      <c r="F30" s="110">
        <v>100</v>
      </c>
      <c r="G30" s="114"/>
    </row>
    <row r="31" spans="1:7" ht="12.75" hidden="1">
      <c r="A31" s="58"/>
      <c r="B31" s="58" t="s">
        <v>126</v>
      </c>
      <c r="C31" s="58"/>
      <c r="D31" s="61" t="s">
        <v>95</v>
      </c>
      <c r="E31" s="110">
        <f>E32</f>
        <v>0</v>
      </c>
      <c r="F31" s="110">
        <f>F32</f>
        <v>0</v>
      </c>
      <c r="G31" s="114"/>
    </row>
    <row r="32" spans="1:7" ht="12.75" hidden="1">
      <c r="A32" s="58"/>
      <c r="B32" s="58"/>
      <c r="C32" s="58" t="s">
        <v>167</v>
      </c>
      <c r="D32" s="41" t="s">
        <v>168</v>
      </c>
      <c r="E32" s="110">
        <v>0</v>
      </c>
      <c r="F32" s="110">
        <v>0</v>
      </c>
      <c r="G32" s="114"/>
    </row>
    <row r="33" spans="1:7" ht="12.75">
      <c r="A33" s="58"/>
      <c r="B33" s="58" t="s">
        <v>126</v>
      </c>
      <c r="C33" s="58"/>
      <c r="D33" s="61" t="s">
        <v>339</v>
      </c>
      <c r="E33" s="110">
        <f>E34</f>
        <v>312000</v>
      </c>
      <c r="F33" s="110">
        <f>F34</f>
        <v>312000</v>
      </c>
      <c r="G33" s="114"/>
    </row>
    <row r="34" spans="1:7" ht="25.5">
      <c r="A34" s="58"/>
      <c r="B34" s="58"/>
      <c r="C34" s="58" t="s">
        <v>340</v>
      </c>
      <c r="D34" s="41" t="s">
        <v>341</v>
      </c>
      <c r="E34" s="110">
        <v>312000</v>
      </c>
      <c r="F34" s="110">
        <v>312000</v>
      </c>
      <c r="G34" s="114"/>
    </row>
    <row r="35" spans="1:7" ht="25.5">
      <c r="A35" s="58" t="s">
        <v>127</v>
      </c>
      <c r="B35" s="58"/>
      <c r="C35" s="58"/>
      <c r="D35" s="61" t="s">
        <v>169</v>
      </c>
      <c r="E35" s="110">
        <f>E36</f>
        <v>996</v>
      </c>
      <c r="F35" s="110">
        <f>F36</f>
        <v>996</v>
      </c>
      <c r="G35" s="114"/>
    </row>
    <row r="36" spans="1:7" ht="25.5">
      <c r="A36" s="58"/>
      <c r="B36" s="58" t="s">
        <v>128</v>
      </c>
      <c r="C36" s="58"/>
      <c r="D36" s="61" t="s">
        <v>170</v>
      </c>
      <c r="E36" s="110">
        <f>E37</f>
        <v>996</v>
      </c>
      <c r="F36" s="110">
        <f>F37</f>
        <v>996</v>
      </c>
      <c r="G36" s="114"/>
    </row>
    <row r="37" spans="1:7" ht="38.25">
      <c r="A37" s="58"/>
      <c r="B37" s="58"/>
      <c r="C37" s="58" t="s">
        <v>161</v>
      </c>
      <c r="D37" s="41" t="s">
        <v>312</v>
      </c>
      <c r="E37" s="110">
        <v>996</v>
      </c>
      <c r="F37" s="110">
        <v>996</v>
      </c>
      <c r="G37" s="114"/>
    </row>
    <row r="38" spans="1:7" ht="38.25">
      <c r="A38" s="58" t="s">
        <v>136</v>
      </c>
      <c r="B38" s="58"/>
      <c r="C38" s="58"/>
      <c r="D38" s="61" t="s">
        <v>171</v>
      </c>
      <c r="E38" s="110">
        <f>E39+E42+E49+E59+E66</f>
        <v>3773966</v>
      </c>
      <c r="F38" s="110">
        <f>F39+F42+F49+F59+F66</f>
        <v>3773966</v>
      </c>
      <c r="G38" s="114"/>
    </row>
    <row r="39" spans="1:7" ht="12.75">
      <c r="A39" s="58"/>
      <c r="B39" s="58" t="s">
        <v>172</v>
      </c>
      <c r="C39" s="58"/>
      <c r="D39" s="61" t="s">
        <v>342</v>
      </c>
      <c r="E39" s="110">
        <f>SUM(E40:E41)</f>
        <v>3000</v>
      </c>
      <c r="F39" s="110">
        <f>SUM(F40:F41)</f>
        <v>3000</v>
      </c>
      <c r="G39" s="114"/>
    </row>
    <row r="40" spans="1:7" ht="25.5">
      <c r="A40" s="58"/>
      <c r="B40" s="58"/>
      <c r="C40" s="58" t="s">
        <v>173</v>
      </c>
      <c r="D40" s="41" t="s">
        <v>174</v>
      </c>
      <c r="E40" s="110">
        <v>3000</v>
      </c>
      <c r="F40" s="110">
        <v>3000</v>
      </c>
      <c r="G40" s="114"/>
    </row>
    <row r="41" spans="1:7" ht="12.75" hidden="1">
      <c r="A41" s="58"/>
      <c r="B41" s="58"/>
      <c r="C41" s="58" t="s">
        <v>175</v>
      </c>
      <c r="D41" s="41" t="s">
        <v>328</v>
      </c>
      <c r="E41" s="110">
        <v>0</v>
      </c>
      <c r="F41" s="110">
        <v>0</v>
      </c>
      <c r="G41" s="114"/>
    </row>
    <row r="42" spans="1:7" ht="38.25">
      <c r="A42" s="58"/>
      <c r="B42" s="58" t="s">
        <v>176</v>
      </c>
      <c r="C42" s="58"/>
      <c r="D42" s="61" t="s">
        <v>177</v>
      </c>
      <c r="E42" s="110">
        <f>SUM(E43:E48)</f>
        <v>923200</v>
      </c>
      <c r="F42" s="110">
        <f>SUM(F43:F48)</f>
        <v>923200</v>
      </c>
      <c r="G42" s="114"/>
    </row>
    <row r="43" spans="1:7" ht="12.75">
      <c r="A43" s="58"/>
      <c r="B43" s="58"/>
      <c r="C43" s="58" t="s">
        <v>178</v>
      </c>
      <c r="D43" s="41" t="s">
        <v>179</v>
      </c>
      <c r="E43" s="110">
        <v>621900</v>
      </c>
      <c r="F43" s="110">
        <v>621900</v>
      </c>
      <c r="G43" s="114"/>
    </row>
    <row r="44" spans="1:7" ht="12.75">
      <c r="A44" s="58"/>
      <c r="B44" s="58"/>
      <c r="C44" s="58" t="s">
        <v>180</v>
      </c>
      <c r="D44" s="41" t="s">
        <v>181</v>
      </c>
      <c r="E44" s="110">
        <v>133000</v>
      </c>
      <c r="F44" s="110">
        <v>133000</v>
      </c>
      <c r="G44" s="114"/>
    </row>
    <row r="45" spans="1:7" ht="12.75">
      <c r="A45" s="58"/>
      <c r="B45" s="58"/>
      <c r="C45" s="58" t="s">
        <v>182</v>
      </c>
      <c r="D45" s="41" t="s">
        <v>183</v>
      </c>
      <c r="E45" s="110">
        <v>165200</v>
      </c>
      <c r="F45" s="110">
        <v>165200</v>
      </c>
      <c r="G45" s="114"/>
    </row>
    <row r="46" spans="1:7" ht="12.75">
      <c r="A46" s="58"/>
      <c r="B46" s="58"/>
      <c r="C46" s="58" t="s">
        <v>184</v>
      </c>
      <c r="D46" s="41" t="s">
        <v>185</v>
      </c>
      <c r="E46" s="110">
        <v>2000</v>
      </c>
      <c r="F46" s="110">
        <v>2000</v>
      </c>
      <c r="G46" s="114"/>
    </row>
    <row r="47" spans="1:7" ht="12.75">
      <c r="A47" s="58"/>
      <c r="B47" s="58"/>
      <c r="C47" s="58" t="s">
        <v>186</v>
      </c>
      <c r="D47" s="41" t="s">
        <v>187</v>
      </c>
      <c r="E47" s="110">
        <v>100</v>
      </c>
      <c r="F47" s="110">
        <v>100</v>
      </c>
      <c r="G47" s="114"/>
    </row>
    <row r="48" spans="1:7" ht="12.75">
      <c r="A48" s="58"/>
      <c r="B48" s="58"/>
      <c r="C48" s="58" t="s">
        <v>175</v>
      </c>
      <c r="D48" s="41" t="s">
        <v>343</v>
      </c>
      <c r="E48" s="110">
        <v>1000</v>
      </c>
      <c r="F48" s="110">
        <v>1000</v>
      </c>
      <c r="G48" s="114"/>
    </row>
    <row r="49" spans="1:7" ht="38.25">
      <c r="A49" s="58"/>
      <c r="B49" s="58" t="s">
        <v>188</v>
      </c>
      <c r="C49" s="58"/>
      <c r="D49" s="61" t="s">
        <v>189</v>
      </c>
      <c r="E49" s="110">
        <f>SUM(E50:E58)</f>
        <v>852100</v>
      </c>
      <c r="F49" s="110">
        <f>SUM(F50:F58)</f>
        <v>852100</v>
      </c>
      <c r="G49" s="114"/>
    </row>
    <row r="50" spans="1:7" ht="12.75">
      <c r="A50" s="58"/>
      <c r="B50" s="58"/>
      <c r="C50" s="58" t="s">
        <v>178</v>
      </c>
      <c r="D50" s="41" t="s">
        <v>179</v>
      </c>
      <c r="E50" s="110">
        <v>490100</v>
      </c>
      <c r="F50" s="110">
        <v>490100</v>
      </c>
      <c r="G50" s="114"/>
    </row>
    <row r="51" spans="1:7" ht="12.75">
      <c r="A51" s="58"/>
      <c r="B51" s="58"/>
      <c r="C51" s="58" t="s">
        <v>180</v>
      </c>
      <c r="D51" s="41" t="s">
        <v>181</v>
      </c>
      <c r="E51" s="110">
        <v>239500</v>
      </c>
      <c r="F51" s="110">
        <v>239500</v>
      </c>
      <c r="G51" s="114"/>
    </row>
    <row r="52" spans="1:7" ht="12.75">
      <c r="A52" s="58"/>
      <c r="B52" s="58"/>
      <c r="C52" s="58" t="s">
        <v>182</v>
      </c>
      <c r="D52" s="41" t="s">
        <v>183</v>
      </c>
      <c r="E52" s="110">
        <v>1000</v>
      </c>
      <c r="F52" s="110">
        <v>1000</v>
      </c>
      <c r="G52" s="114"/>
    </row>
    <row r="53" spans="1:7" ht="12.75">
      <c r="A53" s="58"/>
      <c r="B53" s="58"/>
      <c r="C53" s="58" t="s">
        <v>184</v>
      </c>
      <c r="D53" s="41" t="s">
        <v>185</v>
      </c>
      <c r="E53" s="110">
        <v>41500</v>
      </c>
      <c r="F53" s="110">
        <v>41500</v>
      </c>
      <c r="G53" s="114"/>
    </row>
    <row r="54" spans="1:7" ht="12.75">
      <c r="A54" s="58"/>
      <c r="B54" s="58"/>
      <c r="C54" s="58" t="s">
        <v>190</v>
      </c>
      <c r="D54" s="41" t="s">
        <v>191</v>
      </c>
      <c r="E54" s="110">
        <v>20000</v>
      </c>
      <c r="F54" s="110">
        <v>20000</v>
      </c>
      <c r="G54" s="114"/>
    </row>
    <row r="55" spans="1:7" ht="12.75">
      <c r="A55" s="58"/>
      <c r="B55" s="58"/>
      <c r="C55" s="58" t="s">
        <v>192</v>
      </c>
      <c r="D55" s="41" t="s">
        <v>193</v>
      </c>
      <c r="E55" s="110">
        <v>0</v>
      </c>
      <c r="F55" s="110">
        <v>0</v>
      </c>
      <c r="G55" s="114"/>
    </row>
    <row r="56" spans="1:7" ht="12.75">
      <c r="A56" s="58"/>
      <c r="B56" s="58"/>
      <c r="C56" s="58" t="s">
        <v>194</v>
      </c>
      <c r="D56" s="41" t="s">
        <v>195</v>
      </c>
      <c r="E56" s="110">
        <v>2000</v>
      </c>
      <c r="F56" s="110">
        <v>2000</v>
      </c>
      <c r="G56" s="114"/>
    </row>
    <row r="57" spans="1:7" ht="12.75">
      <c r="A57" s="58"/>
      <c r="B57" s="58"/>
      <c r="C57" s="58" t="s">
        <v>186</v>
      </c>
      <c r="D57" s="41" t="s">
        <v>187</v>
      </c>
      <c r="E57" s="110">
        <v>50000</v>
      </c>
      <c r="F57" s="110">
        <v>50000</v>
      </c>
      <c r="G57" s="114"/>
    </row>
    <row r="58" spans="1:7" ht="12.75">
      <c r="A58" s="58"/>
      <c r="B58" s="58"/>
      <c r="C58" s="58" t="s">
        <v>175</v>
      </c>
      <c r="D58" s="41" t="s">
        <v>343</v>
      </c>
      <c r="E58" s="110">
        <v>8000</v>
      </c>
      <c r="F58" s="110">
        <v>8000</v>
      </c>
      <c r="G58" s="114"/>
    </row>
    <row r="59" spans="1:7" ht="25.5">
      <c r="A59" s="58"/>
      <c r="B59" s="58" t="s">
        <v>196</v>
      </c>
      <c r="C59" s="58"/>
      <c r="D59" s="61" t="s">
        <v>197</v>
      </c>
      <c r="E59" s="110">
        <f>SUM(E60:E65)</f>
        <v>124000</v>
      </c>
      <c r="F59" s="110">
        <f>SUM(F60:F65)</f>
        <v>124000</v>
      </c>
      <c r="G59" s="114"/>
    </row>
    <row r="60" spans="1:7" ht="12.75">
      <c r="A60" s="58"/>
      <c r="B60" s="58"/>
      <c r="C60" s="58" t="s">
        <v>198</v>
      </c>
      <c r="D60" s="41" t="s">
        <v>199</v>
      </c>
      <c r="E60" s="110">
        <v>20000</v>
      </c>
      <c r="F60" s="110">
        <v>20000</v>
      </c>
      <c r="G60" s="114"/>
    </row>
    <row r="61" spans="1:7" ht="12.75">
      <c r="A61" s="58"/>
      <c r="B61" s="58"/>
      <c r="C61" s="58" t="s">
        <v>200</v>
      </c>
      <c r="D61" s="41" t="s">
        <v>201</v>
      </c>
      <c r="E61" s="110">
        <v>15000</v>
      </c>
      <c r="F61" s="110">
        <v>15000</v>
      </c>
      <c r="G61" s="114"/>
    </row>
    <row r="62" spans="1:7" ht="18.75" customHeight="1">
      <c r="A62" s="58"/>
      <c r="B62" s="58"/>
      <c r="C62" s="58" t="s">
        <v>202</v>
      </c>
      <c r="D62" s="41" t="s">
        <v>203</v>
      </c>
      <c r="E62" s="110">
        <v>80000</v>
      </c>
      <c r="F62" s="110">
        <v>80000</v>
      </c>
      <c r="G62" s="114"/>
    </row>
    <row r="63" spans="1:7" ht="27.75" customHeight="1">
      <c r="A63" s="58"/>
      <c r="B63" s="58"/>
      <c r="C63" s="58" t="s">
        <v>329</v>
      </c>
      <c r="D63" s="41" t="s">
        <v>330</v>
      </c>
      <c r="E63" s="110">
        <v>5000</v>
      </c>
      <c r="F63" s="110">
        <v>5000</v>
      </c>
      <c r="G63" s="114"/>
    </row>
    <row r="64" spans="1:7" ht="12.75">
      <c r="A64" s="58"/>
      <c r="B64" s="58"/>
      <c r="C64" s="58" t="s">
        <v>165</v>
      </c>
      <c r="D64" s="41" t="s">
        <v>166</v>
      </c>
      <c r="E64" s="110">
        <v>2000</v>
      </c>
      <c r="F64" s="110">
        <v>2000</v>
      </c>
      <c r="G64" s="114"/>
    </row>
    <row r="65" spans="1:7" ht="12.75">
      <c r="A65" s="58"/>
      <c r="B65" s="58"/>
      <c r="C65" s="58" t="s">
        <v>155</v>
      </c>
      <c r="D65" s="41" t="s">
        <v>156</v>
      </c>
      <c r="E65" s="110">
        <v>2000</v>
      </c>
      <c r="F65" s="110">
        <v>2000</v>
      </c>
      <c r="G65" s="114"/>
    </row>
    <row r="66" spans="1:7" ht="25.5">
      <c r="A66" s="62"/>
      <c r="B66" s="62" t="s">
        <v>204</v>
      </c>
      <c r="C66" s="62"/>
      <c r="D66" s="63" t="s">
        <v>205</v>
      </c>
      <c r="E66" s="111">
        <f>SUM(E67:E68)</f>
        <v>1871666</v>
      </c>
      <c r="F66" s="111">
        <f>SUM(F67:F68)</f>
        <v>1871666</v>
      </c>
      <c r="G66" s="114"/>
    </row>
    <row r="67" spans="1:7" ht="16.5" customHeight="1">
      <c r="A67" s="62"/>
      <c r="B67" s="62"/>
      <c r="C67" s="62" t="s">
        <v>206</v>
      </c>
      <c r="D67" s="64" t="s">
        <v>207</v>
      </c>
      <c r="E67" s="111">
        <v>1851666</v>
      </c>
      <c r="F67" s="111">
        <v>1851666</v>
      </c>
      <c r="G67" s="114"/>
    </row>
    <row r="68" spans="1:7" ht="16.5" customHeight="1">
      <c r="A68" s="62"/>
      <c r="B68" s="62"/>
      <c r="C68" s="62" t="s">
        <v>208</v>
      </c>
      <c r="D68" s="64" t="s">
        <v>209</v>
      </c>
      <c r="E68" s="111">
        <v>20000</v>
      </c>
      <c r="F68" s="111">
        <v>20000</v>
      </c>
      <c r="G68" s="114"/>
    </row>
    <row r="69" spans="1:7" ht="12.75">
      <c r="A69" s="62" t="s">
        <v>210</v>
      </c>
      <c r="B69" s="62"/>
      <c r="C69" s="62"/>
      <c r="D69" s="63" t="s">
        <v>211</v>
      </c>
      <c r="E69" s="111">
        <f>E70+E72+E74</f>
        <v>5958707</v>
      </c>
      <c r="F69" s="111">
        <f>F70+F72+F74</f>
        <v>5958707</v>
      </c>
      <c r="G69" s="114"/>
    </row>
    <row r="70" spans="1:7" ht="12.75">
      <c r="A70" s="62"/>
      <c r="B70" s="62" t="s">
        <v>212</v>
      </c>
      <c r="C70" s="62"/>
      <c r="D70" s="63" t="s">
        <v>213</v>
      </c>
      <c r="E70" s="111">
        <f>E71</f>
        <v>4165436</v>
      </c>
      <c r="F70" s="111">
        <f>F71</f>
        <v>4165436</v>
      </c>
      <c r="G70" s="114"/>
    </row>
    <row r="71" spans="1:7" ht="12.75">
      <c r="A71" s="62"/>
      <c r="B71" s="62"/>
      <c r="C71" s="62" t="s">
        <v>214</v>
      </c>
      <c r="D71" s="64" t="s">
        <v>215</v>
      </c>
      <c r="E71" s="111">
        <v>4165436</v>
      </c>
      <c r="F71" s="111">
        <v>4165436</v>
      </c>
      <c r="G71" s="114"/>
    </row>
    <row r="72" spans="1:7" ht="12.75">
      <c r="A72" s="62"/>
      <c r="B72" s="62" t="s">
        <v>216</v>
      </c>
      <c r="C72" s="62"/>
      <c r="D72" s="63" t="s">
        <v>217</v>
      </c>
      <c r="E72" s="111">
        <f>E73</f>
        <v>1740036</v>
      </c>
      <c r="F72" s="111">
        <f>F73</f>
        <v>1740036</v>
      </c>
      <c r="G72" s="114"/>
    </row>
    <row r="73" spans="1:7" ht="12.75">
      <c r="A73" s="62"/>
      <c r="B73" s="62"/>
      <c r="C73" s="62" t="s">
        <v>214</v>
      </c>
      <c r="D73" s="64" t="s">
        <v>215</v>
      </c>
      <c r="E73" s="111">
        <v>1740036</v>
      </c>
      <c r="F73" s="111">
        <v>1740036</v>
      </c>
      <c r="G73" s="114"/>
    </row>
    <row r="74" spans="1:7" ht="12.75">
      <c r="A74" s="62"/>
      <c r="B74" s="62" t="s">
        <v>218</v>
      </c>
      <c r="C74" s="62"/>
      <c r="D74" s="63" t="s">
        <v>219</v>
      </c>
      <c r="E74" s="111">
        <f>E75</f>
        <v>53235</v>
      </c>
      <c r="F74" s="111">
        <f>F75</f>
        <v>53235</v>
      </c>
      <c r="G74" s="114"/>
    </row>
    <row r="75" spans="1:7" ht="12.75">
      <c r="A75" s="62"/>
      <c r="B75" s="62"/>
      <c r="C75" s="62" t="s">
        <v>214</v>
      </c>
      <c r="D75" s="64" t="s">
        <v>215</v>
      </c>
      <c r="E75" s="111">
        <v>53235</v>
      </c>
      <c r="F75" s="111">
        <v>53235</v>
      </c>
      <c r="G75" s="114"/>
    </row>
    <row r="76" spans="1:7" ht="12.75">
      <c r="A76" s="62" t="s">
        <v>243</v>
      </c>
      <c r="B76" s="62"/>
      <c r="C76" s="62"/>
      <c r="D76" s="64" t="s">
        <v>244</v>
      </c>
      <c r="E76" s="111">
        <f>E77</f>
        <v>2000</v>
      </c>
      <c r="F76" s="111">
        <f>F77</f>
        <v>2000</v>
      </c>
      <c r="G76" s="114"/>
    </row>
    <row r="77" spans="1:7" ht="12.75">
      <c r="A77" s="58"/>
      <c r="B77" s="58" t="s">
        <v>268</v>
      </c>
      <c r="C77" s="58"/>
      <c r="D77" s="41" t="s">
        <v>95</v>
      </c>
      <c r="E77" s="110">
        <v>2000</v>
      </c>
      <c r="F77" s="110">
        <v>2000</v>
      </c>
      <c r="G77" s="114"/>
    </row>
    <row r="78" spans="1:7" ht="27.75" customHeight="1">
      <c r="A78" s="58"/>
      <c r="B78" s="58"/>
      <c r="C78" s="58" t="s">
        <v>228</v>
      </c>
      <c r="D78" s="41" t="s">
        <v>229</v>
      </c>
      <c r="E78" s="110">
        <v>2000</v>
      </c>
      <c r="F78" s="110">
        <v>2000</v>
      </c>
      <c r="G78" s="114"/>
    </row>
    <row r="79" spans="1:7" ht="20.25" customHeight="1">
      <c r="A79" s="58" t="s">
        <v>220</v>
      </c>
      <c r="B79" s="58"/>
      <c r="C79" s="58"/>
      <c r="D79" s="61" t="s">
        <v>221</v>
      </c>
      <c r="E79" s="110">
        <f>E80+E82+E84+E87+E89</f>
        <v>2132000</v>
      </c>
      <c r="F79" s="110">
        <f>F80+F82+F84+F87+F89</f>
        <v>2132000</v>
      </c>
      <c r="G79" s="114"/>
    </row>
    <row r="80" spans="1:7" ht="38.25">
      <c r="A80" s="58"/>
      <c r="B80" s="58" t="s">
        <v>222</v>
      </c>
      <c r="C80" s="58"/>
      <c r="D80" s="61" t="s">
        <v>223</v>
      </c>
      <c r="E80" s="110">
        <f>E81</f>
        <v>1688000</v>
      </c>
      <c r="F80" s="110">
        <f>F81</f>
        <v>1688000</v>
      </c>
      <c r="G80" s="114"/>
    </row>
    <row r="81" spans="1:7" ht="38.25">
      <c r="A81" s="62"/>
      <c r="B81" s="62"/>
      <c r="C81" s="62" t="s">
        <v>161</v>
      </c>
      <c r="D81" s="41" t="s">
        <v>312</v>
      </c>
      <c r="E81" s="111">
        <v>1688000</v>
      </c>
      <c r="F81" s="111">
        <v>1688000</v>
      </c>
      <c r="G81" s="114"/>
    </row>
    <row r="82" spans="1:7" ht="38.25">
      <c r="A82" s="62"/>
      <c r="B82" s="62" t="s">
        <v>224</v>
      </c>
      <c r="C82" s="62"/>
      <c r="D82" s="63" t="s">
        <v>225</v>
      </c>
      <c r="E82" s="111">
        <f>E83</f>
        <v>14000</v>
      </c>
      <c r="F82" s="111">
        <f>F83</f>
        <v>14000</v>
      </c>
      <c r="G82" s="114"/>
    </row>
    <row r="83" spans="1:7" ht="38.25">
      <c r="A83" s="62"/>
      <c r="B83" s="62"/>
      <c r="C83" s="62" t="s">
        <v>161</v>
      </c>
      <c r="D83" s="41" t="s">
        <v>312</v>
      </c>
      <c r="E83" s="111">
        <v>14000</v>
      </c>
      <c r="F83" s="111">
        <v>14000</v>
      </c>
      <c r="G83" s="114"/>
    </row>
    <row r="84" spans="1:7" ht="25.5">
      <c r="A84" s="62"/>
      <c r="B84" s="62" t="s">
        <v>226</v>
      </c>
      <c r="C84" s="62"/>
      <c r="D84" s="63" t="s">
        <v>227</v>
      </c>
      <c r="E84" s="111">
        <f>SUM(E85:E86)</f>
        <v>261000</v>
      </c>
      <c r="F84" s="111">
        <f>SUM(F85:F86)</f>
        <v>261000</v>
      </c>
      <c r="G84" s="114"/>
    </row>
    <row r="85" spans="1:7" ht="38.25">
      <c r="A85" s="62"/>
      <c r="B85" s="62"/>
      <c r="C85" s="62" t="s">
        <v>161</v>
      </c>
      <c r="D85" s="41" t="s">
        <v>312</v>
      </c>
      <c r="E85" s="111">
        <v>90000</v>
      </c>
      <c r="F85" s="111">
        <v>90000</v>
      </c>
      <c r="G85" s="114"/>
    </row>
    <row r="86" spans="1:7" ht="25.5">
      <c r="A86" s="62"/>
      <c r="B86" s="62"/>
      <c r="C86" s="62" t="s">
        <v>228</v>
      </c>
      <c r="D86" s="64" t="s">
        <v>229</v>
      </c>
      <c r="E86" s="111">
        <v>171000</v>
      </c>
      <c r="F86" s="111">
        <v>171000</v>
      </c>
      <c r="G86" s="114"/>
    </row>
    <row r="87" spans="1:7" ht="12.75">
      <c r="A87" s="62"/>
      <c r="B87" s="62" t="s">
        <v>230</v>
      </c>
      <c r="C87" s="62"/>
      <c r="D87" s="63" t="s">
        <v>231</v>
      </c>
      <c r="E87" s="111">
        <f>E88</f>
        <v>104000</v>
      </c>
      <c r="F87" s="111">
        <f>F88</f>
        <v>104000</v>
      </c>
      <c r="G87" s="114"/>
    </row>
    <row r="88" spans="1:7" ht="25.5">
      <c r="A88" s="62"/>
      <c r="B88" s="62"/>
      <c r="C88" s="62" t="s">
        <v>228</v>
      </c>
      <c r="D88" s="64" t="s">
        <v>229</v>
      </c>
      <c r="E88" s="111">
        <v>104000</v>
      </c>
      <c r="F88" s="111">
        <v>104000</v>
      </c>
      <c r="G88" s="114"/>
    </row>
    <row r="89" spans="1:7" ht="12.75">
      <c r="A89" s="62"/>
      <c r="B89" s="62" t="s">
        <v>232</v>
      </c>
      <c r="C89" s="62"/>
      <c r="D89" s="63" t="s">
        <v>95</v>
      </c>
      <c r="E89" s="111">
        <f>E90</f>
        <v>65000</v>
      </c>
      <c r="F89" s="111">
        <f>F90</f>
        <v>65000</v>
      </c>
      <c r="G89" s="114"/>
    </row>
    <row r="90" spans="1:7" ht="25.5">
      <c r="A90" s="62"/>
      <c r="B90" s="62"/>
      <c r="C90" s="62" t="s">
        <v>228</v>
      </c>
      <c r="D90" s="64" t="s">
        <v>229</v>
      </c>
      <c r="E90" s="111">
        <v>65000</v>
      </c>
      <c r="F90" s="111">
        <v>65000</v>
      </c>
      <c r="G90" s="114"/>
    </row>
    <row r="91" spans="1:7" ht="12.75">
      <c r="A91" s="62" t="s">
        <v>233</v>
      </c>
      <c r="B91" s="62"/>
      <c r="C91" s="62"/>
      <c r="D91" s="63" t="s">
        <v>234</v>
      </c>
      <c r="E91" s="111">
        <f>E92+E94</f>
        <v>4168000</v>
      </c>
      <c r="F91" s="111">
        <f>F94</f>
        <v>168000</v>
      </c>
      <c r="G91" s="154">
        <f>G92</f>
        <v>4000000</v>
      </c>
    </row>
    <row r="92" spans="1:7" ht="12.75">
      <c r="A92" s="62"/>
      <c r="B92" s="62" t="s">
        <v>356</v>
      </c>
      <c r="C92" s="62" t="s">
        <v>331</v>
      </c>
      <c r="D92" s="63" t="s">
        <v>357</v>
      </c>
      <c r="E92" s="111">
        <f>E93</f>
        <v>4000000</v>
      </c>
      <c r="F92" s="111"/>
      <c r="G92" s="154">
        <f>G93</f>
        <v>4000000</v>
      </c>
    </row>
    <row r="93" spans="1:7" ht="66" customHeight="1">
      <c r="A93" s="59"/>
      <c r="B93" s="59"/>
      <c r="C93" s="59" t="s">
        <v>424</v>
      </c>
      <c r="D93" s="205" t="s">
        <v>425</v>
      </c>
      <c r="E93" s="206">
        <v>4000000</v>
      </c>
      <c r="F93" s="206"/>
      <c r="G93" s="207">
        <v>4000000</v>
      </c>
    </row>
    <row r="94" spans="1:7" ht="12.75">
      <c r="A94" s="208"/>
      <c r="B94" s="208" t="s">
        <v>235</v>
      </c>
      <c r="C94" s="208"/>
      <c r="D94" s="209" t="s">
        <v>236</v>
      </c>
      <c r="E94" s="210">
        <f>E95</f>
        <v>168000</v>
      </c>
      <c r="F94" s="210">
        <f>F95</f>
        <v>168000</v>
      </c>
      <c r="G94" s="211"/>
    </row>
    <row r="95" spans="1:7" ht="25.5">
      <c r="A95" s="62"/>
      <c r="B95" s="62"/>
      <c r="C95" s="62" t="s">
        <v>237</v>
      </c>
      <c r="D95" s="65" t="s">
        <v>238</v>
      </c>
      <c r="E95" s="111">
        <v>168000</v>
      </c>
      <c r="F95" s="111">
        <v>168000</v>
      </c>
      <c r="G95" s="113"/>
    </row>
    <row r="96" spans="1:7" ht="12.75">
      <c r="A96" s="244" t="s">
        <v>239</v>
      </c>
      <c r="B96" s="245"/>
      <c r="C96" s="245"/>
      <c r="D96" s="246"/>
      <c r="E96" s="97">
        <f>E7+E10+E13+E21+E24+E35+E38+E69+E76+E79+E91</f>
        <v>16754169</v>
      </c>
      <c r="F96" s="97">
        <f>F7+F10+F13+F21+F24+F35+F38+F69+F76+F79+F91</f>
        <v>12499169</v>
      </c>
      <c r="G96" s="97">
        <f>G7+G10+G13+G21+G24+G35+G38+G69+G76+G79+G91</f>
        <v>4255000</v>
      </c>
    </row>
  </sheetData>
  <sheetProtection/>
  <mergeCells count="9">
    <mergeCell ref="E3:G3"/>
    <mergeCell ref="B1:F1"/>
    <mergeCell ref="F4:G4"/>
    <mergeCell ref="A96:D96"/>
    <mergeCell ref="A4:A5"/>
    <mergeCell ref="B4:B5"/>
    <mergeCell ref="C4:C5"/>
    <mergeCell ref="D4:D5"/>
    <mergeCell ref="E4:E5"/>
  </mergeCells>
  <printOptions horizontalCentered="1"/>
  <pageMargins left="0.5511811023622047" right="0.5511811023622047" top="1.3779527559055118" bottom="0.5905511811023623" header="0.5118110236220472" footer="0.31496062992125984"/>
  <pageSetup horizontalDpi="300" verticalDpi="300" orientation="landscape" paperSize="9" scale="95" r:id="rId1"/>
  <headerFooter alignWithMargins="0">
    <oddHeader xml:space="preserve">&amp;R&amp;9Załącznik nr  1
do uchwały Nr X/89/07   
Rady Miejskiej w Golczewie
z dnia  27 grudnia 2007 r. </oddHeader>
    <oddFooter>&amp;CStrona &amp;P</oddFooter>
  </headerFooter>
  <rowBreaks count="1" manualBreakCount="1">
    <brk id="9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37" t="s">
        <v>358</v>
      </c>
      <c r="B1" s="237"/>
      <c r="C1" s="237"/>
      <c r="D1" s="237"/>
      <c r="E1" s="237"/>
    </row>
    <row r="2" spans="4:5" ht="19.5" customHeight="1">
      <c r="D2" s="7"/>
      <c r="E2" s="7"/>
    </row>
    <row r="3" ht="19.5" customHeight="1">
      <c r="E3" s="126" t="s">
        <v>40</v>
      </c>
    </row>
    <row r="4" spans="1:5" ht="30" customHeight="1">
      <c r="A4" s="119" t="s">
        <v>57</v>
      </c>
      <c r="B4" s="119" t="s">
        <v>2</v>
      </c>
      <c r="C4" s="119" t="s">
        <v>3</v>
      </c>
      <c r="D4" s="119" t="s">
        <v>43</v>
      </c>
      <c r="E4" s="119" t="s">
        <v>42</v>
      </c>
    </row>
    <row r="5" spans="1:5" ht="11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ht="30" customHeight="1">
      <c r="A6" s="21">
        <v>1</v>
      </c>
      <c r="B6" s="21">
        <v>921</v>
      </c>
      <c r="C6" s="21">
        <v>92116</v>
      </c>
      <c r="D6" s="23" t="s">
        <v>248</v>
      </c>
      <c r="E6" s="73">
        <v>153200</v>
      </c>
    </row>
    <row r="7" spans="1:5" ht="30" customHeight="1">
      <c r="A7" s="362" t="s">
        <v>79</v>
      </c>
      <c r="B7" s="363"/>
      <c r="C7" s="363"/>
      <c r="D7" s="364"/>
      <c r="E7" s="74">
        <f>SUM(E6:E6)</f>
        <v>153200</v>
      </c>
    </row>
    <row r="9" ht="12.75">
      <c r="A9" s="53"/>
    </row>
    <row r="10" ht="12.75">
      <c r="A10" s="51"/>
    </row>
    <row r="12" ht="12.75">
      <c r="A12" s="51"/>
    </row>
  </sheetData>
  <sheetProtection/>
  <mergeCells count="2">
    <mergeCell ref="A1:E1"/>
    <mergeCell ref="A7:D7"/>
  </mergeCells>
  <printOptions horizontalCentered="1"/>
  <pageMargins left="0.5511811023622047" right="0.5118110236220472" top="1.53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9
do uchwały nr X/89/07
Rady Miejskiej w Golczewie
z dnia 27 grudnia 2007 r.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344" t="s">
        <v>359</v>
      </c>
      <c r="B1" s="344"/>
      <c r="C1" s="344"/>
      <c r="D1" s="344"/>
      <c r="E1" s="344"/>
    </row>
    <row r="2" spans="4:5" ht="19.5" customHeight="1">
      <c r="D2" s="7"/>
      <c r="E2" s="7"/>
    </row>
    <row r="3" spans="4:5" ht="19.5" customHeight="1">
      <c r="D3" s="1"/>
      <c r="E3" s="126" t="s">
        <v>40</v>
      </c>
    </row>
    <row r="4" spans="1:5" ht="31.5" customHeight="1">
      <c r="A4" s="119" t="s">
        <v>57</v>
      </c>
      <c r="B4" s="119" t="s">
        <v>2</v>
      </c>
      <c r="C4" s="119" t="s">
        <v>3</v>
      </c>
      <c r="D4" s="119" t="s">
        <v>41</v>
      </c>
      <c r="E4" s="119" t="s">
        <v>42</v>
      </c>
    </row>
    <row r="5" spans="1:5" s="50" customFormat="1" ht="7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s="160" customFormat="1" ht="33.75" customHeight="1">
      <c r="A6" s="93">
        <v>1</v>
      </c>
      <c r="B6" s="93">
        <v>801</v>
      </c>
      <c r="C6" s="93">
        <v>80113</v>
      </c>
      <c r="D6" s="161" t="s">
        <v>262</v>
      </c>
      <c r="E6" s="95">
        <v>14800</v>
      </c>
    </row>
    <row r="7" spans="1:5" ht="40.5" customHeight="1">
      <c r="A7" s="19">
        <v>1</v>
      </c>
      <c r="B7" s="19">
        <v>851</v>
      </c>
      <c r="C7" s="19">
        <v>85154</v>
      </c>
      <c r="D7" s="128" t="s">
        <v>249</v>
      </c>
      <c r="E7" s="72">
        <v>25000</v>
      </c>
    </row>
    <row r="8" spans="1:5" ht="30" customHeight="1">
      <c r="A8" s="362" t="s">
        <v>79</v>
      </c>
      <c r="B8" s="363"/>
      <c r="C8" s="363"/>
      <c r="D8" s="364"/>
      <c r="E8" s="74">
        <v>39800</v>
      </c>
    </row>
    <row r="10" ht="12.75">
      <c r="A10" s="51"/>
    </row>
  </sheetData>
  <sheetProtection/>
  <mergeCells count="2">
    <mergeCell ref="A1:E1"/>
    <mergeCell ref="A8:D8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10
do uchwały nr X/89/07 
Rady Miejskiej w Golczewie
z dnia 27 grudnia 2007 r.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2">
      <selection activeCell="F18" sqref="F18"/>
    </sheetView>
  </sheetViews>
  <sheetFormatPr defaultColWidth="9.00390625" defaultRowHeight="12.75"/>
  <cols>
    <col min="1" max="1" width="5.25390625" style="1" bestFit="1" customWidth="1"/>
    <col min="2" max="2" width="7.00390625" style="1" customWidth="1"/>
    <col min="3" max="3" width="9.125" style="1" customWidth="1"/>
    <col min="4" max="4" width="6.75390625" style="1" customWidth="1"/>
    <col min="5" max="5" width="63.125" style="1" customWidth="1"/>
    <col min="6" max="6" width="17.75390625" style="1" customWidth="1"/>
    <col min="7" max="16384" width="9.125" style="1" customWidth="1"/>
  </cols>
  <sheetData>
    <row r="1" spans="1:13" ht="19.5" customHeight="1">
      <c r="A1" s="251" t="s">
        <v>361</v>
      </c>
      <c r="B1" s="251"/>
      <c r="C1" s="251"/>
      <c r="D1" s="251"/>
      <c r="E1" s="251"/>
      <c r="F1" s="251"/>
      <c r="G1" s="7"/>
      <c r="H1" s="7"/>
      <c r="I1" s="7"/>
      <c r="J1" s="7"/>
      <c r="K1" s="7"/>
      <c r="L1" s="7"/>
      <c r="M1" s="7"/>
    </row>
    <row r="2" spans="1:10" ht="19.5" customHeight="1">
      <c r="A2" s="251" t="s">
        <v>406</v>
      </c>
      <c r="B2" s="251"/>
      <c r="C2" s="251"/>
      <c r="D2" s="251"/>
      <c r="E2" s="251"/>
      <c r="F2" s="251"/>
      <c r="G2" s="7"/>
      <c r="H2" s="7"/>
      <c r="I2" s="7"/>
      <c r="J2" s="7"/>
    </row>
    <row r="3" spans="3:5" ht="18">
      <c r="C3" s="365" t="s">
        <v>362</v>
      </c>
      <c r="D3" s="365"/>
      <c r="E3" s="365"/>
    </row>
    <row r="4" ht="12.75">
      <c r="F4" s="126" t="s">
        <v>40</v>
      </c>
    </row>
    <row r="5" spans="1:13" ht="57.75" customHeight="1">
      <c r="A5" s="119" t="s">
        <v>57</v>
      </c>
      <c r="B5" s="119" t="s">
        <v>2</v>
      </c>
      <c r="C5" s="119" t="s">
        <v>3</v>
      </c>
      <c r="D5" s="119" t="s">
        <v>4</v>
      </c>
      <c r="E5" s="119" t="s">
        <v>0</v>
      </c>
      <c r="F5" s="119" t="s">
        <v>360</v>
      </c>
      <c r="G5" s="8"/>
      <c r="H5" s="8"/>
      <c r="I5" s="8"/>
      <c r="J5" s="8"/>
      <c r="K5" s="8"/>
      <c r="L5" s="9"/>
      <c r="M5" s="9"/>
    </row>
    <row r="6" spans="1:13" ht="19.5" customHeight="1">
      <c r="A6" s="17" t="s">
        <v>10</v>
      </c>
      <c r="B6" s="78" t="s">
        <v>233</v>
      </c>
      <c r="C6" s="78"/>
      <c r="D6" s="78"/>
      <c r="E6" s="28" t="s">
        <v>59</v>
      </c>
      <c r="F6" s="75">
        <v>35000</v>
      </c>
      <c r="G6" s="8"/>
      <c r="H6" s="8"/>
      <c r="I6" s="8"/>
      <c r="J6" s="8"/>
      <c r="K6" s="8"/>
      <c r="L6" s="9"/>
      <c r="M6" s="9"/>
    </row>
    <row r="7" spans="1:13" ht="19.5" customHeight="1">
      <c r="A7" s="17" t="s">
        <v>15</v>
      </c>
      <c r="B7" s="78"/>
      <c r="C7" s="78" t="s">
        <v>250</v>
      </c>
      <c r="D7" s="78"/>
      <c r="E7" s="28" t="s">
        <v>9</v>
      </c>
      <c r="F7" s="75">
        <f>SUM(F8:F9)</f>
        <v>25200</v>
      </c>
      <c r="G7" s="8"/>
      <c r="H7" s="8"/>
      <c r="I7" s="8"/>
      <c r="J7" s="8"/>
      <c r="K7" s="8"/>
      <c r="L7" s="9"/>
      <c r="M7" s="9"/>
    </row>
    <row r="8" spans="1:13" ht="19.5" customHeight="1">
      <c r="A8" s="29" t="s">
        <v>12</v>
      </c>
      <c r="B8" s="79"/>
      <c r="C8" s="79"/>
      <c r="D8" s="79" t="s">
        <v>165</v>
      </c>
      <c r="E8" s="30" t="s">
        <v>166</v>
      </c>
      <c r="F8" s="76">
        <v>25000</v>
      </c>
      <c r="G8" s="8"/>
      <c r="H8" s="8"/>
      <c r="I8" s="8"/>
      <c r="J8" s="8"/>
      <c r="K8" s="8"/>
      <c r="L8" s="9"/>
      <c r="M8" s="9"/>
    </row>
    <row r="9" spans="1:13" ht="19.5" customHeight="1">
      <c r="A9" s="21" t="s">
        <v>13</v>
      </c>
      <c r="B9" s="80"/>
      <c r="C9" s="80"/>
      <c r="D9" s="80" t="s">
        <v>155</v>
      </c>
      <c r="E9" s="31" t="s">
        <v>156</v>
      </c>
      <c r="F9" s="73">
        <v>200</v>
      </c>
      <c r="G9" s="8"/>
      <c r="H9" s="8"/>
      <c r="I9" s="8"/>
      <c r="J9" s="8"/>
      <c r="K9" s="8"/>
      <c r="L9" s="9"/>
      <c r="M9" s="9"/>
    </row>
    <row r="10" spans="1:13" ht="19.5" customHeight="1">
      <c r="A10" s="17" t="s">
        <v>16</v>
      </c>
      <c r="B10" s="78"/>
      <c r="C10" s="78"/>
      <c r="D10" s="78"/>
      <c r="E10" s="28" t="s">
        <v>8</v>
      </c>
      <c r="F10" s="75">
        <f>F11+F14</f>
        <v>60000</v>
      </c>
      <c r="G10" s="8"/>
      <c r="H10" s="8"/>
      <c r="I10" s="8"/>
      <c r="J10" s="8"/>
      <c r="K10" s="8"/>
      <c r="L10" s="9"/>
      <c r="M10" s="9"/>
    </row>
    <row r="11" spans="1:13" ht="19.5" customHeight="1">
      <c r="A11" s="19" t="s">
        <v>12</v>
      </c>
      <c r="B11" s="81"/>
      <c r="C11" s="81"/>
      <c r="D11" s="81"/>
      <c r="E11" s="32" t="s">
        <v>36</v>
      </c>
      <c r="F11" s="72">
        <f>F12+F13</f>
        <v>30000</v>
      </c>
      <c r="G11" s="8"/>
      <c r="H11" s="8"/>
      <c r="I11" s="8"/>
      <c r="J11" s="8"/>
      <c r="K11" s="8"/>
      <c r="L11" s="9"/>
      <c r="M11" s="9"/>
    </row>
    <row r="12" spans="1:13" ht="19.5" customHeight="1">
      <c r="A12" s="29"/>
      <c r="B12" s="79"/>
      <c r="C12" s="79"/>
      <c r="D12" s="79" t="s">
        <v>363</v>
      </c>
      <c r="E12" s="30" t="s">
        <v>365</v>
      </c>
      <c r="F12" s="76">
        <v>10000</v>
      </c>
      <c r="G12" s="8"/>
      <c r="H12" s="8"/>
      <c r="I12" s="8"/>
      <c r="J12" s="8"/>
      <c r="K12" s="8"/>
      <c r="L12" s="9"/>
      <c r="M12" s="9"/>
    </row>
    <row r="13" spans="1:13" ht="19.5" customHeight="1">
      <c r="A13" s="29"/>
      <c r="B13" s="79"/>
      <c r="C13" s="79"/>
      <c r="D13" s="79" t="s">
        <v>364</v>
      </c>
      <c r="E13" s="30" t="s">
        <v>366</v>
      </c>
      <c r="F13" s="76">
        <v>20000</v>
      </c>
      <c r="G13" s="8"/>
      <c r="H13" s="8"/>
      <c r="I13" s="8"/>
      <c r="J13" s="8"/>
      <c r="K13" s="8"/>
      <c r="L13" s="9"/>
      <c r="M13" s="9"/>
    </row>
    <row r="14" spans="1:13" ht="19.5" customHeight="1">
      <c r="A14" s="21" t="s">
        <v>13</v>
      </c>
      <c r="B14" s="80"/>
      <c r="C14" s="80"/>
      <c r="D14" s="80"/>
      <c r="E14" s="31" t="s">
        <v>38</v>
      </c>
      <c r="F14" s="73">
        <f>F15</f>
        <v>30000</v>
      </c>
      <c r="G14" s="8"/>
      <c r="H14" s="8"/>
      <c r="I14" s="8"/>
      <c r="J14" s="8"/>
      <c r="K14" s="8"/>
      <c r="L14" s="9"/>
      <c r="M14" s="9"/>
    </row>
    <row r="15" spans="1:13" ht="19.5" customHeight="1">
      <c r="A15" s="130"/>
      <c r="B15" s="131"/>
      <c r="C15" s="131"/>
      <c r="D15" s="131" t="s">
        <v>367</v>
      </c>
      <c r="E15" s="132" t="s">
        <v>368</v>
      </c>
      <c r="F15" s="133">
        <v>30000</v>
      </c>
      <c r="G15" s="8"/>
      <c r="H15" s="8"/>
      <c r="I15" s="8"/>
      <c r="J15" s="8"/>
      <c r="K15" s="8"/>
      <c r="L15" s="9"/>
      <c r="M15" s="9"/>
    </row>
    <row r="16" spans="1:13" ht="19.5" customHeight="1" hidden="1">
      <c r="A16" s="130"/>
      <c r="B16" s="131"/>
      <c r="C16" s="131"/>
      <c r="D16" s="131"/>
      <c r="E16" s="132"/>
      <c r="F16" s="133"/>
      <c r="G16" s="8"/>
      <c r="H16" s="8"/>
      <c r="I16" s="8"/>
      <c r="J16" s="8"/>
      <c r="K16" s="8"/>
      <c r="L16" s="9"/>
      <c r="M16" s="9"/>
    </row>
    <row r="17" spans="1:13" ht="19.5" customHeight="1">
      <c r="A17" s="17" t="s">
        <v>37</v>
      </c>
      <c r="B17" s="78"/>
      <c r="C17" s="78"/>
      <c r="D17" s="78"/>
      <c r="E17" s="28" t="s">
        <v>61</v>
      </c>
      <c r="F17" s="75">
        <f>F6+F7-F10</f>
        <v>200</v>
      </c>
      <c r="G17" s="8"/>
      <c r="H17" s="8"/>
      <c r="I17" s="8"/>
      <c r="J17" s="8"/>
      <c r="K17" s="8"/>
      <c r="L17" s="9"/>
      <c r="M17" s="9"/>
    </row>
    <row r="18" spans="1:13" ht="15">
      <c r="A18" s="8"/>
      <c r="B18" s="8"/>
      <c r="C18" s="8"/>
      <c r="D18" s="8"/>
      <c r="E18" s="8"/>
      <c r="F18" s="77"/>
      <c r="G18" s="8"/>
      <c r="H18" s="8"/>
      <c r="I18" s="8"/>
      <c r="J18" s="8"/>
      <c r="K18" s="8"/>
      <c r="L18" s="9"/>
      <c r="M18" s="9"/>
    </row>
    <row r="19" spans="1:13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M19" s="9"/>
    </row>
    <row r="20" spans="1:13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  <c r="M20" s="9"/>
    </row>
    <row r="21" spans="1:13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</row>
    <row r="22" spans="1:13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9"/>
    </row>
    <row r="23" spans="1:13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</row>
    <row r="24" spans="1:13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</sheetData>
  <sheetProtection/>
  <mergeCells count="3">
    <mergeCell ref="A1:F1"/>
    <mergeCell ref="A2:F2"/>
    <mergeCell ref="C3:E3"/>
  </mergeCells>
  <printOptions horizontalCentered="1"/>
  <pageMargins left="0.5905511811023623" right="0.5905511811023623" top="1.41" bottom="0.5905511811023623" header="0.5118110236220472" footer="0.5118110236220472"/>
  <pageSetup fitToHeight="0" fitToWidth="1" horizontalDpi="600" verticalDpi="600" orientation="portrait" paperSize="9" scale="84" r:id="rId1"/>
  <headerFooter alignWithMargins="0">
    <oddHeader xml:space="preserve">&amp;R&amp;9Załącznik nr 11
 do uchwały nr X/89/07
Rady Miejskiej w Golczewie
z dnia 27 grudnia 2007 r.&amp;10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C72">
      <selection activeCell="A1" sqref="A1:K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5" width="11.625" style="1" customWidth="1"/>
    <col min="6" max="6" width="16.75390625" style="45" customWidth="1"/>
    <col min="7" max="7" width="16.75390625" style="1" customWidth="1"/>
    <col min="8" max="10" width="10.75390625" style="1" customWidth="1"/>
    <col min="11" max="11" width="11.75390625" style="1" customWidth="1"/>
  </cols>
  <sheetData>
    <row r="1" spans="1:11" ht="18">
      <c r="A1" s="251" t="s">
        <v>345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7" ht="18">
      <c r="A2" s="3"/>
      <c r="B2" s="3"/>
      <c r="C2" s="3"/>
      <c r="D2" s="3"/>
      <c r="E2" s="3"/>
      <c r="F2" s="122"/>
      <c r="G2" s="3"/>
    </row>
    <row r="3" spans="1:11" ht="12.75">
      <c r="A3" s="37"/>
      <c r="B3" s="37"/>
      <c r="C3" s="37"/>
      <c r="D3" s="37"/>
      <c r="E3" s="37"/>
      <c r="H3" s="12"/>
      <c r="I3" s="12"/>
      <c r="J3" s="12"/>
      <c r="K3" s="39" t="s">
        <v>54</v>
      </c>
    </row>
    <row r="4" spans="1:11" s="40" customFormat="1" ht="18.75" customHeight="1">
      <c r="A4" s="252" t="s">
        <v>2</v>
      </c>
      <c r="B4" s="252" t="s">
        <v>3</v>
      </c>
      <c r="C4" s="252" t="s">
        <v>17</v>
      </c>
      <c r="D4" s="252" t="s">
        <v>346</v>
      </c>
      <c r="E4" s="252" t="s">
        <v>68</v>
      </c>
      <c r="F4" s="252"/>
      <c r="G4" s="252"/>
      <c r="H4" s="252"/>
      <c r="I4" s="252"/>
      <c r="J4" s="252"/>
      <c r="K4" s="252"/>
    </row>
    <row r="5" spans="1:11" s="40" customFormat="1" ht="20.25" customHeight="1">
      <c r="A5" s="252"/>
      <c r="B5" s="252"/>
      <c r="C5" s="252"/>
      <c r="D5" s="252"/>
      <c r="E5" s="252" t="s">
        <v>36</v>
      </c>
      <c r="F5" s="252" t="s">
        <v>6</v>
      </c>
      <c r="G5" s="252"/>
      <c r="H5" s="252"/>
      <c r="I5" s="252"/>
      <c r="J5" s="252"/>
      <c r="K5" s="252" t="s">
        <v>38</v>
      </c>
    </row>
    <row r="6" spans="1:11" s="40" customFormat="1" ht="51">
      <c r="A6" s="252"/>
      <c r="B6" s="252"/>
      <c r="C6" s="252"/>
      <c r="D6" s="252"/>
      <c r="E6" s="252"/>
      <c r="F6" s="117" t="s">
        <v>347</v>
      </c>
      <c r="G6" s="117" t="s">
        <v>348</v>
      </c>
      <c r="H6" s="118" t="s">
        <v>69</v>
      </c>
      <c r="I6" s="118" t="s">
        <v>82</v>
      </c>
      <c r="J6" s="118" t="s">
        <v>349</v>
      </c>
      <c r="K6" s="252"/>
    </row>
    <row r="7" spans="1:11" s="135" customFormat="1" ht="12.75" customHeight="1">
      <c r="A7" s="134">
        <v>1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  <c r="I7" s="134">
        <v>9</v>
      </c>
      <c r="J7" s="134">
        <v>10</v>
      </c>
      <c r="K7" s="134">
        <v>11</v>
      </c>
    </row>
    <row r="8" spans="1:11" s="40" customFormat="1" ht="12.75">
      <c r="A8" s="57" t="s">
        <v>99</v>
      </c>
      <c r="B8" s="57"/>
      <c r="C8" s="60" t="s">
        <v>94</v>
      </c>
      <c r="D8" s="54">
        <f>D9</f>
        <v>8500</v>
      </c>
      <c r="E8" s="54">
        <f>E9</f>
        <v>8500</v>
      </c>
      <c r="F8" s="123"/>
      <c r="G8" s="54"/>
      <c r="H8" s="54"/>
      <c r="I8" s="54"/>
      <c r="J8" s="54"/>
      <c r="K8" s="54"/>
    </row>
    <row r="9" spans="1:11" s="40" customFormat="1" ht="12.75">
      <c r="A9" s="58"/>
      <c r="B9" s="58" t="s">
        <v>313</v>
      </c>
      <c r="C9" s="41" t="s">
        <v>314</v>
      </c>
      <c r="D9" s="55">
        <v>8500</v>
      </c>
      <c r="E9" s="55">
        <v>8500</v>
      </c>
      <c r="F9" s="124"/>
      <c r="G9" s="55"/>
      <c r="H9" s="55"/>
      <c r="I9" s="55"/>
      <c r="J9" s="55"/>
      <c r="K9" s="55"/>
    </row>
    <row r="10" spans="1:11" s="40" customFormat="1" ht="12.75">
      <c r="A10" s="58">
        <v>600</v>
      </c>
      <c r="B10" s="58"/>
      <c r="C10" s="61" t="s">
        <v>96</v>
      </c>
      <c r="D10" s="55">
        <f>D11+D12</f>
        <v>402800</v>
      </c>
      <c r="E10" s="55">
        <f>E11+E12</f>
        <v>402800</v>
      </c>
      <c r="F10" s="124">
        <f>F12</f>
        <v>154000</v>
      </c>
      <c r="G10" s="55">
        <f>G12</f>
        <v>31500</v>
      </c>
      <c r="H10" s="55"/>
      <c r="I10" s="55"/>
      <c r="J10" s="55"/>
      <c r="K10" s="55" t="s">
        <v>331</v>
      </c>
    </row>
    <row r="11" spans="1:11" s="40" customFormat="1" ht="12.75">
      <c r="A11" s="58"/>
      <c r="B11" s="58">
        <v>60014</v>
      </c>
      <c r="C11" s="41" t="s">
        <v>97</v>
      </c>
      <c r="D11" s="55">
        <f>E11</f>
        <v>9000</v>
      </c>
      <c r="E11" s="55">
        <v>9000</v>
      </c>
      <c r="F11" s="124"/>
      <c r="G11" s="55"/>
      <c r="H11" s="55"/>
      <c r="I11" s="55"/>
      <c r="J11" s="55"/>
      <c r="K11" s="55"/>
    </row>
    <row r="12" spans="1:11" s="40" customFormat="1" ht="12.75">
      <c r="A12" s="58"/>
      <c r="B12" s="58">
        <v>60016</v>
      </c>
      <c r="C12" s="41" t="s">
        <v>98</v>
      </c>
      <c r="D12" s="55">
        <v>393800</v>
      </c>
      <c r="E12" s="55">
        <v>393800</v>
      </c>
      <c r="F12" s="124">
        <v>154000</v>
      </c>
      <c r="G12" s="55">
        <v>31500</v>
      </c>
      <c r="H12" s="55"/>
      <c r="I12" s="55"/>
      <c r="J12" s="55"/>
      <c r="K12" s="55" t="s">
        <v>331</v>
      </c>
    </row>
    <row r="13" spans="1:11" s="40" customFormat="1" ht="12.75">
      <c r="A13" s="58" t="s">
        <v>100</v>
      </c>
      <c r="B13" s="58"/>
      <c r="C13" s="61" t="s">
        <v>101</v>
      </c>
      <c r="D13" s="55">
        <f>D14</f>
        <v>88000</v>
      </c>
      <c r="E13" s="55">
        <f>E14</f>
        <v>88000</v>
      </c>
      <c r="F13" s="124">
        <f>F14</f>
        <v>33000</v>
      </c>
      <c r="G13" s="55">
        <f>G14</f>
        <v>6900</v>
      </c>
      <c r="H13" s="55"/>
      <c r="I13" s="55"/>
      <c r="J13" s="55"/>
      <c r="K13" s="55"/>
    </row>
    <row r="14" spans="1:11" s="40" customFormat="1" ht="12.75">
      <c r="A14" s="58"/>
      <c r="B14" s="58" t="s">
        <v>102</v>
      </c>
      <c r="C14" s="41" t="s">
        <v>95</v>
      </c>
      <c r="D14" s="55">
        <v>88000</v>
      </c>
      <c r="E14" s="55">
        <v>88000</v>
      </c>
      <c r="F14" s="124">
        <v>33000</v>
      </c>
      <c r="G14" s="55">
        <v>6900</v>
      </c>
      <c r="H14" s="55"/>
      <c r="I14" s="55"/>
      <c r="J14" s="55"/>
      <c r="K14" s="55"/>
    </row>
    <row r="15" spans="1:11" s="40" customFormat="1" ht="12.75">
      <c r="A15" s="58" t="s">
        <v>103</v>
      </c>
      <c r="B15" s="58"/>
      <c r="C15" s="61" t="s">
        <v>104</v>
      </c>
      <c r="D15" s="55">
        <f>D16+D17+D18</f>
        <v>87000</v>
      </c>
      <c r="E15" s="55">
        <f>E16+E17+E18</f>
        <v>87000</v>
      </c>
      <c r="F15" s="124"/>
      <c r="G15" s="55"/>
      <c r="H15" s="55"/>
      <c r="I15" s="55"/>
      <c r="J15" s="55"/>
      <c r="K15" s="55"/>
    </row>
    <row r="16" spans="1:11" s="40" customFormat="1" ht="25.5">
      <c r="A16" s="58"/>
      <c r="B16" s="58" t="s">
        <v>350</v>
      </c>
      <c r="C16" s="120" t="s">
        <v>403</v>
      </c>
      <c r="D16" s="55">
        <v>25000</v>
      </c>
      <c r="E16" s="55">
        <v>25000</v>
      </c>
      <c r="F16" s="124"/>
      <c r="G16" s="55"/>
      <c r="H16" s="55"/>
      <c r="I16" s="55"/>
      <c r="J16" s="55"/>
      <c r="K16" s="55"/>
    </row>
    <row r="17" spans="1:11" s="40" customFormat="1" ht="25.5">
      <c r="A17" s="58"/>
      <c r="B17" s="58" t="s">
        <v>105</v>
      </c>
      <c r="C17" s="41" t="s">
        <v>106</v>
      </c>
      <c r="D17" s="55">
        <v>35000</v>
      </c>
      <c r="E17" s="55">
        <v>35000</v>
      </c>
      <c r="F17" s="124"/>
      <c r="G17" s="55"/>
      <c r="H17" s="55"/>
      <c r="I17" s="55"/>
      <c r="J17" s="55"/>
      <c r="K17" s="55"/>
    </row>
    <row r="18" spans="1:11" s="40" customFormat="1" ht="12.75">
      <c r="A18" s="58"/>
      <c r="B18" s="58" t="s">
        <v>107</v>
      </c>
      <c r="C18" s="41" t="s">
        <v>95</v>
      </c>
      <c r="D18" s="55">
        <v>27000</v>
      </c>
      <c r="E18" s="55">
        <v>27000</v>
      </c>
      <c r="F18" s="124"/>
      <c r="G18" s="55"/>
      <c r="H18" s="55"/>
      <c r="I18" s="55"/>
      <c r="J18" s="55"/>
      <c r="K18" s="55"/>
    </row>
    <row r="19" spans="1:11" s="40" customFormat="1" ht="12.75">
      <c r="A19" s="58" t="s">
        <v>108</v>
      </c>
      <c r="B19" s="58"/>
      <c r="C19" s="61" t="s">
        <v>109</v>
      </c>
      <c r="D19" s="55">
        <f>D22+D23+D21</f>
        <v>55000</v>
      </c>
      <c r="E19" s="55">
        <f>E22+E23+E21</f>
        <v>55000</v>
      </c>
      <c r="F19" s="124"/>
      <c r="G19" s="55"/>
      <c r="H19" s="55"/>
      <c r="I19" s="55"/>
      <c r="J19" s="55"/>
      <c r="K19" s="55"/>
    </row>
    <row r="20" spans="1:11" s="40" customFormat="1" ht="25.5" hidden="1">
      <c r="A20" s="58"/>
      <c r="B20" s="58" t="s">
        <v>110</v>
      </c>
      <c r="C20" s="41" t="s">
        <v>111</v>
      </c>
      <c r="D20" s="55">
        <v>30000</v>
      </c>
      <c r="E20" s="55">
        <v>30000</v>
      </c>
      <c r="F20" s="124"/>
      <c r="G20" s="55"/>
      <c r="H20" s="55"/>
      <c r="I20" s="55"/>
      <c r="J20" s="55"/>
      <c r="K20" s="55"/>
    </row>
    <row r="21" spans="1:11" s="40" customFormat="1" ht="25.5">
      <c r="A21" s="58"/>
      <c r="B21" s="58" t="s">
        <v>110</v>
      </c>
      <c r="C21" s="41" t="s">
        <v>111</v>
      </c>
      <c r="D21" s="55">
        <v>20000</v>
      </c>
      <c r="E21" s="55">
        <v>20000</v>
      </c>
      <c r="F21" s="124"/>
      <c r="G21" s="55"/>
      <c r="H21" s="55"/>
      <c r="I21" s="55"/>
      <c r="J21" s="55"/>
      <c r="K21" s="55"/>
    </row>
    <row r="22" spans="1:11" s="40" customFormat="1" ht="25.5">
      <c r="A22" s="58"/>
      <c r="B22" s="58" t="s">
        <v>112</v>
      </c>
      <c r="C22" s="41" t="s">
        <v>113</v>
      </c>
      <c r="D22" s="55">
        <v>5000</v>
      </c>
      <c r="E22" s="55">
        <v>5000</v>
      </c>
      <c r="F22" s="124"/>
      <c r="G22" s="55"/>
      <c r="H22" s="55"/>
      <c r="I22" s="55"/>
      <c r="J22" s="55"/>
      <c r="K22" s="55"/>
    </row>
    <row r="23" spans="1:11" s="40" customFormat="1" ht="12.75">
      <c r="A23" s="58"/>
      <c r="B23" s="58" t="s">
        <v>114</v>
      </c>
      <c r="C23" s="41" t="s">
        <v>115</v>
      </c>
      <c r="D23" s="55">
        <v>30000</v>
      </c>
      <c r="E23" s="55">
        <v>30000</v>
      </c>
      <c r="F23" s="124"/>
      <c r="G23" s="55"/>
      <c r="H23" s="55"/>
      <c r="I23" s="55"/>
      <c r="J23" s="55"/>
      <c r="K23" s="55"/>
    </row>
    <row r="24" spans="1:11" s="40" customFormat="1" ht="12.75">
      <c r="A24" s="58" t="s">
        <v>116</v>
      </c>
      <c r="B24" s="58"/>
      <c r="C24" s="61" t="s">
        <v>117</v>
      </c>
      <c r="D24" s="55">
        <f>D25+D26+D27+D28+D29</f>
        <v>1747662</v>
      </c>
      <c r="E24" s="55">
        <f>E25+E26+E27+E28+E29</f>
        <v>1712662</v>
      </c>
      <c r="F24" s="124">
        <f>SUM(F25:F29)</f>
        <v>910400</v>
      </c>
      <c r="G24" s="55">
        <f>SUM(G25:G29)</f>
        <v>175000</v>
      </c>
      <c r="H24" s="55" t="s">
        <v>331</v>
      </c>
      <c r="I24" s="55" t="s">
        <v>331</v>
      </c>
      <c r="J24" s="55" t="s">
        <v>331</v>
      </c>
      <c r="K24" s="55">
        <f>SUM(K25:K29)</f>
        <v>35000</v>
      </c>
    </row>
    <row r="25" spans="1:11" s="40" customFormat="1" ht="12.75">
      <c r="A25" s="58"/>
      <c r="B25" s="58" t="s">
        <v>118</v>
      </c>
      <c r="C25" s="41" t="s">
        <v>119</v>
      </c>
      <c r="D25" s="55">
        <v>92500</v>
      </c>
      <c r="E25" s="55">
        <v>92500</v>
      </c>
      <c r="F25" s="124">
        <v>62300</v>
      </c>
      <c r="G25" s="55">
        <v>9700</v>
      </c>
      <c r="H25" s="55"/>
      <c r="I25" s="55"/>
      <c r="J25" s="55"/>
      <c r="K25" s="55"/>
    </row>
    <row r="26" spans="1:11" s="40" customFormat="1" ht="12.75">
      <c r="A26" s="58"/>
      <c r="B26" s="58" t="s">
        <v>120</v>
      </c>
      <c r="C26" s="41" t="s">
        <v>121</v>
      </c>
      <c r="D26" s="55">
        <v>97064</v>
      </c>
      <c r="E26" s="55">
        <v>97064</v>
      </c>
      <c r="F26" s="124"/>
      <c r="G26" s="55"/>
      <c r="H26" s="55"/>
      <c r="I26" s="55"/>
      <c r="J26" s="55"/>
      <c r="K26" s="55"/>
    </row>
    <row r="27" spans="1:11" s="40" customFormat="1" ht="12.75">
      <c r="A27" s="58"/>
      <c r="B27" s="58" t="s">
        <v>122</v>
      </c>
      <c r="C27" s="41" t="s">
        <v>123</v>
      </c>
      <c r="D27" s="55">
        <f>E27+K27</f>
        <v>1360298</v>
      </c>
      <c r="E27" s="55">
        <v>1334298</v>
      </c>
      <c r="F27" s="124">
        <v>843100</v>
      </c>
      <c r="G27" s="55">
        <v>165300</v>
      </c>
      <c r="H27" s="55"/>
      <c r="I27" s="55"/>
      <c r="J27" s="55"/>
      <c r="K27" s="55">
        <v>26000</v>
      </c>
    </row>
    <row r="28" spans="1:11" s="40" customFormat="1" ht="12.75">
      <c r="A28" s="58"/>
      <c r="B28" s="58" t="s">
        <v>124</v>
      </c>
      <c r="C28" s="41" t="s">
        <v>125</v>
      </c>
      <c r="D28" s="55">
        <v>129800</v>
      </c>
      <c r="E28" s="55">
        <v>120800</v>
      </c>
      <c r="F28" s="124">
        <v>5000</v>
      </c>
      <c r="G28" s="55"/>
      <c r="H28" s="55"/>
      <c r="I28" s="55"/>
      <c r="J28" s="55"/>
      <c r="K28" s="55">
        <v>9000</v>
      </c>
    </row>
    <row r="29" spans="1:11" s="40" customFormat="1" ht="12.75">
      <c r="A29" s="58"/>
      <c r="B29" s="58" t="s">
        <v>126</v>
      </c>
      <c r="C29" s="41" t="s">
        <v>95</v>
      </c>
      <c r="D29" s="55">
        <v>68000</v>
      </c>
      <c r="E29" s="55">
        <v>68000</v>
      </c>
      <c r="F29" s="124" t="s">
        <v>331</v>
      </c>
      <c r="G29" s="55"/>
      <c r="H29" s="55"/>
      <c r="I29" s="55"/>
      <c r="J29" s="55"/>
      <c r="K29" s="55" t="s">
        <v>331</v>
      </c>
    </row>
    <row r="30" spans="1:11" s="40" customFormat="1" ht="38.25">
      <c r="A30" s="58" t="s">
        <v>127</v>
      </c>
      <c r="B30" s="58"/>
      <c r="C30" s="61" t="s">
        <v>169</v>
      </c>
      <c r="D30" s="55">
        <v>996</v>
      </c>
      <c r="E30" s="55">
        <v>996</v>
      </c>
      <c r="F30" s="124">
        <v>400</v>
      </c>
      <c r="G30" s="55">
        <v>80</v>
      </c>
      <c r="H30" s="55"/>
      <c r="I30" s="55"/>
      <c r="J30" s="55"/>
      <c r="K30" s="55"/>
    </row>
    <row r="31" spans="1:11" s="40" customFormat="1" ht="25.5">
      <c r="A31" s="58"/>
      <c r="B31" s="58" t="s">
        <v>128</v>
      </c>
      <c r="C31" s="41" t="s">
        <v>242</v>
      </c>
      <c r="D31" s="55">
        <v>996</v>
      </c>
      <c r="E31" s="55">
        <v>996</v>
      </c>
      <c r="F31" s="124">
        <v>400</v>
      </c>
      <c r="G31" s="55">
        <v>80</v>
      </c>
      <c r="H31" s="55"/>
      <c r="I31" s="55"/>
      <c r="J31" s="55"/>
      <c r="K31" s="55"/>
    </row>
    <row r="32" spans="1:11" s="40" customFormat="1" ht="25.5">
      <c r="A32" s="58" t="s">
        <v>129</v>
      </c>
      <c r="B32" s="58"/>
      <c r="C32" s="61" t="s">
        <v>351</v>
      </c>
      <c r="D32" s="55">
        <f>D33+D35</f>
        <v>251180</v>
      </c>
      <c r="E32" s="55">
        <f>E33+E35</f>
        <v>166480</v>
      </c>
      <c r="F32" s="124">
        <f>F33+F35</f>
        <v>66500</v>
      </c>
      <c r="G32" s="55">
        <f>G33+G35</f>
        <v>13500</v>
      </c>
      <c r="H32" s="55" t="s">
        <v>331</v>
      </c>
      <c r="I32" s="55" t="s">
        <v>331</v>
      </c>
      <c r="J32" s="55" t="s">
        <v>331</v>
      </c>
      <c r="K32" s="55">
        <f>K33+K35</f>
        <v>84700</v>
      </c>
    </row>
    <row r="33" spans="1:11" s="40" customFormat="1" ht="12.75">
      <c r="A33" s="58"/>
      <c r="B33" s="58" t="s">
        <v>130</v>
      </c>
      <c r="C33" s="41" t="s">
        <v>131</v>
      </c>
      <c r="D33" s="55">
        <v>4700</v>
      </c>
      <c r="E33" s="55"/>
      <c r="F33" s="124"/>
      <c r="G33" s="55"/>
      <c r="H33" s="55"/>
      <c r="I33" s="55"/>
      <c r="J33" s="55"/>
      <c r="K33" s="55">
        <v>4700</v>
      </c>
    </row>
    <row r="34" spans="1:11" s="40" customFormat="1" ht="25.5" hidden="1">
      <c r="A34" s="58"/>
      <c r="B34" s="58" t="s">
        <v>132</v>
      </c>
      <c r="C34" s="41" t="s">
        <v>133</v>
      </c>
      <c r="D34" s="55">
        <v>15000</v>
      </c>
      <c r="E34" s="55"/>
      <c r="F34" s="124"/>
      <c r="G34" s="55"/>
      <c r="H34" s="55"/>
      <c r="I34" s="55"/>
      <c r="J34" s="55"/>
      <c r="K34" s="55">
        <v>15000</v>
      </c>
    </row>
    <row r="35" spans="1:11" s="40" customFormat="1" ht="12.75">
      <c r="A35" s="58"/>
      <c r="B35" s="58" t="s">
        <v>134</v>
      </c>
      <c r="C35" s="41" t="s">
        <v>135</v>
      </c>
      <c r="D35" s="55">
        <v>246480</v>
      </c>
      <c r="E35" s="55">
        <v>166480</v>
      </c>
      <c r="F35" s="124">
        <v>66500</v>
      </c>
      <c r="G35" s="55">
        <v>13500</v>
      </c>
      <c r="H35" s="55"/>
      <c r="I35" s="55"/>
      <c r="J35" s="55"/>
      <c r="K35" s="55">
        <v>80000</v>
      </c>
    </row>
    <row r="36" spans="1:11" s="40" customFormat="1" ht="55.5" customHeight="1">
      <c r="A36" s="58" t="s">
        <v>136</v>
      </c>
      <c r="B36" s="58"/>
      <c r="C36" s="61" t="s">
        <v>241</v>
      </c>
      <c r="D36" s="55">
        <f>D37</f>
        <v>33000</v>
      </c>
      <c r="E36" s="55">
        <f>E37</f>
        <v>33000</v>
      </c>
      <c r="F36" s="124">
        <f>F37</f>
        <v>30000</v>
      </c>
      <c r="G36" s="55"/>
      <c r="H36" s="55"/>
      <c r="I36" s="55"/>
      <c r="J36" s="55"/>
      <c r="K36" s="55"/>
    </row>
    <row r="37" spans="1:11" s="40" customFormat="1" ht="39.75" customHeight="1">
      <c r="A37" s="58"/>
      <c r="B37" s="58" t="s">
        <v>137</v>
      </c>
      <c r="C37" s="41" t="s">
        <v>315</v>
      </c>
      <c r="D37" s="55">
        <v>33000</v>
      </c>
      <c r="E37" s="55">
        <v>33000</v>
      </c>
      <c r="F37" s="124">
        <v>30000</v>
      </c>
      <c r="G37" s="55"/>
      <c r="H37" s="55"/>
      <c r="I37" s="55"/>
      <c r="J37" s="55"/>
      <c r="K37" s="55"/>
    </row>
    <row r="38" spans="1:11" s="40" customFormat="1" ht="12.75">
      <c r="A38" s="58" t="s">
        <v>138</v>
      </c>
      <c r="B38" s="58"/>
      <c r="C38" s="61" t="s">
        <v>139</v>
      </c>
      <c r="D38" s="55">
        <f>D39</f>
        <v>279700</v>
      </c>
      <c r="E38" s="55">
        <f>E39</f>
        <v>279700</v>
      </c>
      <c r="F38" s="124" t="s">
        <v>331</v>
      </c>
      <c r="G38" s="55" t="s">
        <v>331</v>
      </c>
      <c r="H38" s="55" t="s">
        <v>331</v>
      </c>
      <c r="I38" s="55">
        <v>279700</v>
      </c>
      <c r="J38" s="55" t="s">
        <v>331</v>
      </c>
      <c r="K38" s="55"/>
    </row>
    <row r="39" spans="1:11" s="40" customFormat="1" ht="25.5">
      <c r="A39" s="58"/>
      <c r="B39" s="58" t="s">
        <v>140</v>
      </c>
      <c r="C39" s="41" t="s">
        <v>240</v>
      </c>
      <c r="D39" s="55">
        <v>279700</v>
      </c>
      <c r="E39" s="55">
        <v>279700</v>
      </c>
      <c r="F39" s="124"/>
      <c r="G39" s="55"/>
      <c r="H39" s="55"/>
      <c r="I39" s="55">
        <v>279700</v>
      </c>
      <c r="J39" s="55" t="s">
        <v>331</v>
      </c>
      <c r="K39" s="55"/>
    </row>
    <row r="40" spans="1:11" s="40" customFormat="1" ht="12.75">
      <c r="A40" s="58" t="s">
        <v>210</v>
      </c>
      <c r="B40" s="58"/>
      <c r="C40" s="61" t="s">
        <v>211</v>
      </c>
      <c r="D40" s="55">
        <f>D41</f>
        <v>130000</v>
      </c>
      <c r="E40" s="55">
        <f>E41</f>
        <v>130000</v>
      </c>
      <c r="F40" s="124"/>
      <c r="G40" s="55"/>
      <c r="H40" s="55"/>
      <c r="I40" s="55"/>
      <c r="J40" s="55"/>
      <c r="K40" s="55"/>
    </row>
    <row r="41" spans="1:11" s="40" customFormat="1" ht="12.75">
      <c r="A41" s="58"/>
      <c r="B41" s="58" t="s">
        <v>352</v>
      </c>
      <c r="C41" s="41" t="s">
        <v>353</v>
      </c>
      <c r="D41" s="55">
        <v>130000</v>
      </c>
      <c r="E41" s="55">
        <v>130000</v>
      </c>
      <c r="F41" s="124"/>
      <c r="G41" s="55"/>
      <c r="H41" s="55"/>
      <c r="I41" s="55"/>
      <c r="J41" s="55"/>
      <c r="K41" s="55"/>
    </row>
    <row r="42" spans="1:11" s="40" customFormat="1" ht="12.75">
      <c r="A42" s="58" t="s">
        <v>243</v>
      </c>
      <c r="B42" s="58"/>
      <c r="C42" s="61" t="s">
        <v>244</v>
      </c>
      <c r="D42" s="55">
        <f>SUM(D43:D52)</f>
        <v>5410340</v>
      </c>
      <c r="E42" s="55">
        <f>SUM(E43:E52)</f>
        <v>5375840</v>
      </c>
      <c r="F42" s="124">
        <f>SUM(F43:F52)</f>
        <v>3200650</v>
      </c>
      <c r="G42" s="55">
        <v>674140</v>
      </c>
      <c r="H42" s="55">
        <f>H47</f>
        <v>14800</v>
      </c>
      <c r="I42" s="55" t="s">
        <v>331</v>
      </c>
      <c r="J42" s="55" t="s">
        <v>331</v>
      </c>
      <c r="K42" s="55">
        <f>SUM(K43:K52)</f>
        <v>34500</v>
      </c>
    </row>
    <row r="43" spans="1:11" s="40" customFormat="1" ht="12.75">
      <c r="A43" s="58"/>
      <c r="B43" s="58" t="s">
        <v>245</v>
      </c>
      <c r="C43" s="41" t="s">
        <v>256</v>
      </c>
      <c r="D43" s="55">
        <v>2381680</v>
      </c>
      <c r="E43" s="55">
        <v>2381680</v>
      </c>
      <c r="F43" s="124">
        <v>1451190</v>
      </c>
      <c r="G43" s="55">
        <v>309830</v>
      </c>
      <c r="H43" s="55"/>
      <c r="I43" s="55"/>
      <c r="J43" s="55"/>
      <c r="K43" s="55"/>
    </row>
    <row r="44" spans="1:11" s="40" customFormat="1" ht="25.5">
      <c r="A44" s="58"/>
      <c r="B44" s="58" t="s">
        <v>257</v>
      </c>
      <c r="C44" s="41" t="s">
        <v>258</v>
      </c>
      <c r="D44" s="55">
        <v>165660</v>
      </c>
      <c r="E44" s="55">
        <v>165660</v>
      </c>
      <c r="F44" s="124">
        <v>107320</v>
      </c>
      <c r="G44" s="55">
        <v>23520</v>
      </c>
      <c r="H44" s="55"/>
      <c r="I44" s="55"/>
      <c r="J44" s="55"/>
      <c r="K44" s="55"/>
    </row>
    <row r="45" spans="1:11" s="40" customFormat="1" ht="12.75">
      <c r="A45" s="58"/>
      <c r="B45" s="58" t="s">
        <v>246</v>
      </c>
      <c r="C45" s="41" t="s">
        <v>247</v>
      </c>
      <c r="D45" s="55">
        <v>212190</v>
      </c>
      <c r="E45" s="55">
        <v>182190</v>
      </c>
      <c r="F45" s="124">
        <v>122440</v>
      </c>
      <c r="G45" s="55">
        <v>25550</v>
      </c>
      <c r="H45" s="55"/>
      <c r="I45" s="55"/>
      <c r="J45" s="55"/>
      <c r="K45" s="55">
        <v>30000</v>
      </c>
    </row>
    <row r="46" spans="1:11" s="40" customFormat="1" ht="12.75">
      <c r="A46" s="58"/>
      <c r="B46" s="58" t="s">
        <v>259</v>
      </c>
      <c r="C46" s="41" t="s">
        <v>260</v>
      </c>
      <c r="D46" s="55">
        <v>1370510</v>
      </c>
      <c r="E46" s="55">
        <v>1366010</v>
      </c>
      <c r="F46" s="124">
        <v>814600</v>
      </c>
      <c r="G46" s="55">
        <v>174650</v>
      </c>
      <c r="H46" s="55"/>
      <c r="I46" s="55"/>
      <c r="J46" s="55"/>
      <c r="K46" s="55">
        <v>4500</v>
      </c>
    </row>
    <row r="47" spans="1:11" s="40" customFormat="1" ht="12.75">
      <c r="A47" s="58"/>
      <c r="B47" s="58" t="s">
        <v>261</v>
      </c>
      <c r="C47" s="41" t="s">
        <v>262</v>
      </c>
      <c r="D47" s="55">
        <v>211540</v>
      </c>
      <c r="E47" s="55">
        <v>211540</v>
      </c>
      <c r="F47" s="124">
        <v>37550</v>
      </c>
      <c r="G47" s="55">
        <v>5270</v>
      </c>
      <c r="H47" s="55">
        <v>14800</v>
      </c>
      <c r="I47" s="55"/>
      <c r="J47" s="55"/>
      <c r="K47" s="55"/>
    </row>
    <row r="48" spans="1:11" s="40" customFormat="1" ht="25.5">
      <c r="A48" s="58"/>
      <c r="B48" s="58" t="s">
        <v>263</v>
      </c>
      <c r="C48" s="41" t="s">
        <v>316</v>
      </c>
      <c r="D48" s="55">
        <v>415920</v>
      </c>
      <c r="E48" s="55">
        <v>415920</v>
      </c>
      <c r="F48" s="124">
        <v>290270</v>
      </c>
      <c r="G48" s="55">
        <v>57830</v>
      </c>
      <c r="H48" s="55"/>
      <c r="I48" s="55"/>
      <c r="J48" s="55"/>
      <c r="K48" s="55" t="s">
        <v>331</v>
      </c>
    </row>
    <row r="49" spans="1:11" s="40" customFormat="1" ht="12.75">
      <c r="A49" s="58"/>
      <c r="B49" s="58" t="s">
        <v>264</v>
      </c>
      <c r="C49" s="41" t="s">
        <v>265</v>
      </c>
      <c r="D49" s="55">
        <v>459910</v>
      </c>
      <c r="E49" s="55">
        <v>459910</v>
      </c>
      <c r="F49" s="124">
        <v>292880</v>
      </c>
      <c r="G49" s="55">
        <v>60670</v>
      </c>
      <c r="H49" s="55"/>
      <c r="I49" s="55"/>
      <c r="J49" s="55"/>
      <c r="K49" s="55"/>
    </row>
    <row r="50" spans="1:11" s="40" customFormat="1" ht="25.5">
      <c r="A50" s="58"/>
      <c r="B50" s="58" t="s">
        <v>266</v>
      </c>
      <c r="C50" s="41" t="s">
        <v>267</v>
      </c>
      <c r="D50" s="55">
        <v>23510</v>
      </c>
      <c r="E50" s="55">
        <v>23510</v>
      </c>
      <c r="F50" s="124"/>
      <c r="G50" s="55"/>
      <c r="H50" s="55"/>
      <c r="I50" s="55"/>
      <c r="J50" s="55"/>
      <c r="K50" s="55"/>
    </row>
    <row r="51" spans="1:11" s="40" customFormat="1" ht="12.75">
      <c r="A51" s="58"/>
      <c r="B51" s="58" t="s">
        <v>354</v>
      </c>
      <c r="C51" s="41" t="s">
        <v>355</v>
      </c>
      <c r="D51" s="55">
        <v>130250</v>
      </c>
      <c r="E51" s="55">
        <v>130250</v>
      </c>
      <c r="F51" s="124">
        <v>84400</v>
      </c>
      <c r="G51" s="55">
        <v>16820</v>
      </c>
      <c r="H51" s="55"/>
      <c r="I51" s="55"/>
      <c r="J51" s="55"/>
      <c r="K51" s="55"/>
    </row>
    <row r="52" spans="1:11" s="40" customFormat="1" ht="12.75">
      <c r="A52" s="58"/>
      <c r="B52" s="58" t="s">
        <v>268</v>
      </c>
      <c r="C52" s="41" t="s">
        <v>95</v>
      </c>
      <c r="D52" s="55">
        <v>39170</v>
      </c>
      <c r="E52" s="55">
        <v>39170</v>
      </c>
      <c r="F52" s="124"/>
      <c r="G52" s="55"/>
      <c r="H52" s="55"/>
      <c r="I52" s="55"/>
      <c r="J52" s="55"/>
      <c r="K52" s="55"/>
    </row>
    <row r="53" spans="1:11" s="40" customFormat="1" ht="12.75">
      <c r="A53" s="58" t="s">
        <v>269</v>
      </c>
      <c r="B53" s="58"/>
      <c r="C53" s="61" t="s">
        <v>270</v>
      </c>
      <c r="D53" s="55">
        <f>D54+D55</f>
        <v>85000</v>
      </c>
      <c r="E53" s="55">
        <f>E54+E55</f>
        <v>85000</v>
      </c>
      <c r="F53" s="124">
        <f>F54+F55</f>
        <v>8400</v>
      </c>
      <c r="G53" s="55" t="s">
        <v>331</v>
      </c>
      <c r="H53" s="55">
        <f>H54+H55</f>
        <v>25000</v>
      </c>
      <c r="I53" s="55"/>
      <c r="J53" s="55"/>
      <c r="K53" s="55"/>
    </row>
    <row r="54" spans="1:11" s="40" customFormat="1" ht="12.75">
      <c r="A54" s="58"/>
      <c r="B54" s="58" t="s">
        <v>271</v>
      </c>
      <c r="C54" s="41" t="s">
        <v>272</v>
      </c>
      <c r="D54" s="55">
        <v>5000</v>
      </c>
      <c r="E54" s="55">
        <v>5000</v>
      </c>
      <c r="F54" s="124"/>
      <c r="G54" s="55"/>
      <c r="H54" s="55"/>
      <c r="I54" s="55"/>
      <c r="J54" s="55"/>
      <c r="K54" s="55"/>
    </row>
    <row r="55" spans="1:11" s="40" customFormat="1" ht="12.75">
      <c r="A55" s="58"/>
      <c r="B55" s="58" t="s">
        <v>273</v>
      </c>
      <c r="C55" s="41" t="s">
        <v>274</v>
      </c>
      <c r="D55" s="55">
        <v>80000</v>
      </c>
      <c r="E55" s="55">
        <v>80000</v>
      </c>
      <c r="F55" s="124">
        <v>8400</v>
      </c>
      <c r="G55" s="55"/>
      <c r="H55" s="55">
        <v>25000</v>
      </c>
      <c r="I55" s="55"/>
      <c r="J55" s="55"/>
      <c r="K55" s="55"/>
    </row>
    <row r="56" spans="1:11" s="40" customFormat="1" ht="12.75">
      <c r="A56" s="58" t="s">
        <v>220</v>
      </c>
      <c r="B56" s="58"/>
      <c r="C56" s="61" t="s">
        <v>221</v>
      </c>
      <c r="D56" s="55">
        <f>SUM(D57:D62)</f>
        <v>2622210</v>
      </c>
      <c r="E56" s="55">
        <f>SUM(E57:E62)</f>
        <v>2622210</v>
      </c>
      <c r="F56" s="124">
        <f>SUM(F57:F62)</f>
        <v>241550</v>
      </c>
      <c r="G56" s="55">
        <f>SUM(G57:G62)</f>
        <v>48290</v>
      </c>
      <c r="H56" s="55"/>
      <c r="I56" s="55"/>
      <c r="J56" s="55"/>
      <c r="K56" s="55"/>
    </row>
    <row r="57" spans="1:11" s="40" customFormat="1" ht="51">
      <c r="A57" s="58"/>
      <c r="B57" s="58" t="s">
        <v>222</v>
      </c>
      <c r="C57" s="41" t="s">
        <v>317</v>
      </c>
      <c r="D57" s="55">
        <v>1688000</v>
      </c>
      <c r="E57" s="55">
        <v>1688000</v>
      </c>
      <c r="F57" s="124">
        <v>33000</v>
      </c>
      <c r="G57" s="55">
        <v>7100</v>
      </c>
      <c r="H57" s="55"/>
      <c r="I57" s="55"/>
      <c r="J57" s="55"/>
      <c r="K57" s="55"/>
    </row>
    <row r="58" spans="1:11" s="40" customFormat="1" ht="63.75">
      <c r="A58" s="58"/>
      <c r="B58" s="58" t="s">
        <v>224</v>
      </c>
      <c r="C58" s="41" t="s">
        <v>275</v>
      </c>
      <c r="D58" s="55">
        <v>14000</v>
      </c>
      <c r="E58" s="55">
        <v>14000</v>
      </c>
      <c r="F58" s="124"/>
      <c r="G58" s="55"/>
      <c r="H58" s="55"/>
      <c r="I58" s="55"/>
      <c r="J58" s="55"/>
      <c r="K58" s="55"/>
    </row>
    <row r="59" spans="1:11" s="40" customFormat="1" ht="38.25">
      <c r="A59" s="58"/>
      <c r="B59" s="58" t="s">
        <v>226</v>
      </c>
      <c r="C59" s="41" t="s">
        <v>276</v>
      </c>
      <c r="D59" s="55">
        <v>303900</v>
      </c>
      <c r="E59" s="55">
        <v>303900</v>
      </c>
      <c r="F59" s="124"/>
      <c r="G59" s="55"/>
      <c r="H59" s="55"/>
      <c r="I59" s="55"/>
      <c r="J59" s="55"/>
      <c r="K59" s="55"/>
    </row>
    <row r="60" spans="1:11" s="40" customFormat="1" ht="12.75">
      <c r="A60" s="58"/>
      <c r="B60" s="58" t="s">
        <v>277</v>
      </c>
      <c r="C60" s="41" t="s">
        <v>278</v>
      </c>
      <c r="D60" s="55">
        <v>150000</v>
      </c>
      <c r="E60" s="55">
        <v>150000</v>
      </c>
      <c r="F60" s="124"/>
      <c r="G60" s="55"/>
      <c r="H60" s="55"/>
      <c r="I60" s="55"/>
      <c r="J60" s="55"/>
      <c r="K60" s="55"/>
    </row>
    <row r="61" spans="1:11" s="40" customFormat="1" ht="12.75">
      <c r="A61" s="58"/>
      <c r="B61" s="58" t="s">
        <v>230</v>
      </c>
      <c r="C61" s="41" t="s">
        <v>231</v>
      </c>
      <c r="D61" s="55">
        <v>293310</v>
      </c>
      <c r="E61" s="55">
        <v>293310</v>
      </c>
      <c r="F61" s="124">
        <v>208550</v>
      </c>
      <c r="G61" s="55">
        <v>41190</v>
      </c>
      <c r="H61" s="55"/>
      <c r="I61" s="55"/>
      <c r="J61" s="55"/>
      <c r="K61" s="55"/>
    </row>
    <row r="62" spans="1:11" s="40" customFormat="1" ht="12.75">
      <c r="A62" s="58"/>
      <c r="B62" s="58" t="s">
        <v>232</v>
      </c>
      <c r="C62" s="41" t="s">
        <v>279</v>
      </c>
      <c r="D62" s="55">
        <v>173000</v>
      </c>
      <c r="E62" s="55">
        <v>173000</v>
      </c>
      <c r="F62" s="124"/>
      <c r="G62" s="55"/>
      <c r="H62" s="55"/>
      <c r="I62" s="55"/>
      <c r="J62" s="55"/>
      <c r="K62" s="55"/>
    </row>
    <row r="63" spans="1:11" s="40" customFormat="1" ht="12.75">
      <c r="A63" s="58" t="s">
        <v>280</v>
      </c>
      <c r="B63" s="58"/>
      <c r="C63" s="61" t="s">
        <v>281</v>
      </c>
      <c r="D63" s="55">
        <f>D64+D66</f>
        <v>118300</v>
      </c>
      <c r="E63" s="55">
        <f>E64+E66</f>
        <v>118300</v>
      </c>
      <c r="F63" s="124">
        <f>F64+F66</f>
        <v>84890</v>
      </c>
      <c r="G63" s="55">
        <f>G64+G66</f>
        <v>18260</v>
      </c>
      <c r="H63" s="55"/>
      <c r="I63" s="55"/>
      <c r="J63" s="55"/>
      <c r="K63" s="55"/>
    </row>
    <row r="64" spans="1:11" s="40" customFormat="1" ht="12.75">
      <c r="A64" s="58"/>
      <c r="B64" s="58" t="s">
        <v>282</v>
      </c>
      <c r="C64" s="41" t="s">
        <v>283</v>
      </c>
      <c r="D64" s="55">
        <v>117590</v>
      </c>
      <c r="E64" s="55">
        <v>117590</v>
      </c>
      <c r="F64" s="124">
        <v>84890</v>
      </c>
      <c r="G64" s="55">
        <v>18260</v>
      </c>
      <c r="H64" s="55"/>
      <c r="I64" s="55"/>
      <c r="J64" s="55"/>
      <c r="K64" s="55"/>
    </row>
    <row r="65" spans="1:11" s="40" customFormat="1" ht="12.75" hidden="1">
      <c r="A65" s="58"/>
      <c r="B65" s="58" t="s">
        <v>285</v>
      </c>
      <c r="C65" s="41" t="s">
        <v>284</v>
      </c>
      <c r="D65" s="55">
        <v>27000</v>
      </c>
      <c r="E65" s="55">
        <v>27000</v>
      </c>
      <c r="F65" s="124"/>
      <c r="G65" s="55"/>
      <c r="H65" s="55"/>
      <c r="I65" s="55"/>
      <c r="J65" s="55"/>
      <c r="K65" s="55"/>
    </row>
    <row r="66" spans="1:11" s="40" customFormat="1" ht="25.5">
      <c r="A66" s="58"/>
      <c r="B66" s="58" t="s">
        <v>286</v>
      </c>
      <c r="C66" s="41" t="s">
        <v>267</v>
      </c>
      <c r="D66" s="55">
        <v>710</v>
      </c>
      <c r="E66" s="55">
        <v>710</v>
      </c>
      <c r="F66" s="124"/>
      <c r="G66" s="55"/>
      <c r="H66" s="55"/>
      <c r="I66" s="55"/>
      <c r="J66" s="55"/>
      <c r="K66" s="55"/>
    </row>
    <row r="67" spans="1:11" s="40" customFormat="1" ht="25.5">
      <c r="A67" s="58" t="s">
        <v>233</v>
      </c>
      <c r="B67" s="58"/>
      <c r="C67" s="61" t="s">
        <v>234</v>
      </c>
      <c r="D67" s="55">
        <f>SUM(D68:D75)</f>
        <v>7163630</v>
      </c>
      <c r="E67" s="55">
        <f>SUM(E68:E75)</f>
        <v>823630</v>
      </c>
      <c r="F67" s="124">
        <f aca="true" t="shared" si="0" ref="F67:K67">SUM(F68:F75)</f>
        <v>132000</v>
      </c>
      <c r="G67" s="55">
        <f t="shared" si="0"/>
        <v>27300</v>
      </c>
      <c r="H67" s="55" t="s">
        <v>331</v>
      </c>
      <c r="I67" s="55" t="s">
        <v>331</v>
      </c>
      <c r="J67" s="55" t="s">
        <v>331</v>
      </c>
      <c r="K67" s="55">
        <f t="shared" si="0"/>
        <v>6340000</v>
      </c>
    </row>
    <row r="68" spans="1:11" s="40" customFormat="1" ht="12.75">
      <c r="A68" s="58"/>
      <c r="B68" s="58" t="s">
        <v>356</v>
      </c>
      <c r="C68" s="120" t="s">
        <v>357</v>
      </c>
      <c r="D68" s="55">
        <v>5770000</v>
      </c>
      <c r="E68" s="55"/>
      <c r="F68" s="124"/>
      <c r="G68" s="55"/>
      <c r="H68" s="55"/>
      <c r="I68" s="55"/>
      <c r="J68" s="55"/>
      <c r="K68" s="55">
        <v>5770000</v>
      </c>
    </row>
    <row r="69" spans="1:11" s="40" customFormat="1" ht="12.75">
      <c r="A69" s="58"/>
      <c r="B69" s="58" t="s">
        <v>287</v>
      </c>
      <c r="C69" s="41" t="s">
        <v>288</v>
      </c>
      <c r="D69" s="55">
        <v>42000</v>
      </c>
      <c r="E69" s="55">
        <v>42000</v>
      </c>
      <c r="F69" s="124"/>
      <c r="G69" s="55"/>
      <c r="H69" s="55"/>
      <c r="I69" s="55"/>
      <c r="J69" s="55"/>
      <c r="K69" s="55"/>
    </row>
    <row r="70" spans="1:11" s="40" customFormat="1" ht="12.75">
      <c r="A70" s="58"/>
      <c r="B70" s="58" t="s">
        <v>289</v>
      </c>
      <c r="C70" s="41" t="s">
        <v>290</v>
      </c>
      <c r="D70" s="55">
        <v>160000</v>
      </c>
      <c r="E70" s="55">
        <v>160000</v>
      </c>
      <c r="F70" s="124"/>
      <c r="G70" s="55"/>
      <c r="H70" s="55"/>
      <c r="I70" s="55"/>
      <c r="J70" s="55"/>
      <c r="K70" s="55"/>
    </row>
    <row r="71" spans="1:11" s="40" customFormat="1" ht="25.5">
      <c r="A71" s="58"/>
      <c r="B71" s="58" t="s">
        <v>291</v>
      </c>
      <c r="C71" s="41" t="s">
        <v>292</v>
      </c>
      <c r="D71" s="55">
        <v>30000</v>
      </c>
      <c r="E71" s="55">
        <v>30000</v>
      </c>
      <c r="F71" s="124"/>
      <c r="G71" s="55"/>
      <c r="H71" s="55"/>
      <c r="I71" s="55"/>
      <c r="J71" s="55"/>
      <c r="K71" s="55"/>
    </row>
    <row r="72" spans="1:11" s="40" customFormat="1" ht="12.75">
      <c r="A72" s="58"/>
      <c r="B72" s="58" t="s">
        <v>235</v>
      </c>
      <c r="C72" s="41" t="s">
        <v>236</v>
      </c>
      <c r="D72" s="55">
        <v>202000</v>
      </c>
      <c r="E72" s="55">
        <v>202000</v>
      </c>
      <c r="F72" s="124"/>
      <c r="G72" s="55"/>
      <c r="H72" s="55"/>
      <c r="I72" s="55"/>
      <c r="J72" s="55"/>
      <c r="K72" s="55"/>
    </row>
    <row r="73" spans="1:11" s="40" customFormat="1" ht="12.75">
      <c r="A73" s="58"/>
      <c r="B73" s="58" t="s">
        <v>293</v>
      </c>
      <c r="C73" s="41" t="s">
        <v>294</v>
      </c>
      <c r="D73" s="55">
        <v>247000</v>
      </c>
      <c r="E73" s="55">
        <v>207000</v>
      </c>
      <c r="F73" s="124"/>
      <c r="G73" s="55"/>
      <c r="H73" s="55"/>
      <c r="I73" s="55"/>
      <c r="J73" s="55"/>
      <c r="K73" s="55">
        <v>40000</v>
      </c>
    </row>
    <row r="74" spans="1:11" s="40" customFormat="1" ht="12.75" hidden="1">
      <c r="A74" s="58"/>
      <c r="B74" s="58" t="s">
        <v>295</v>
      </c>
      <c r="C74" s="41" t="s">
        <v>296</v>
      </c>
      <c r="D74" s="55">
        <v>0</v>
      </c>
      <c r="E74" s="55">
        <v>0</v>
      </c>
      <c r="F74" s="124"/>
      <c r="G74" s="55"/>
      <c r="H74" s="55">
        <v>0</v>
      </c>
      <c r="I74" s="55"/>
      <c r="J74" s="55"/>
      <c r="K74" s="55"/>
    </row>
    <row r="75" spans="1:11" s="40" customFormat="1" ht="12.75">
      <c r="A75" s="58"/>
      <c r="B75" s="58" t="s">
        <v>304</v>
      </c>
      <c r="C75" s="41" t="s">
        <v>279</v>
      </c>
      <c r="D75" s="55">
        <v>712630</v>
      </c>
      <c r="E75" s="55">
        <v>182630</v>
      </c>
      <c r="F75" s="124">
        <v>132000</v>
      </c>
      <c r="G75" s="55">
        <v>27300</v>
      </c>
      <c r="H75" s="55"/>
      <c r="I75" s="55"/>
      <c r="J75" s="55"/>
      <c r="K75" s="55">
        <v>530000</v>
      </c>
    </row>
    <row r="76" spans="1:11" s="40" customFormat="1" ht="25.5">
      <c r="A76" s="58" t="s">
        <v>297</v>
      </c>
      <c r="B76" s="58"/>
      <c r="C76" s="61" t="s">
        <v>318</v>
      </c>
      <c r="D76" s="55">
        <v>153200</v>
      </c>
      <c r="E76" s="55">
        <v>153200</v>
      </c>
      <c r="F76" s="124"/>
      <c r="G76" s="55"/>
      <c r="H76" s="55">
        <v>153200</v>
      </c>
      <c r="I76" s="55"/>
      <c r="J76" s="55"/>
      <c r="K76" s="55"/>
    </row>
    <row r="77" spans="1:11" s="40" customFormat="1" ht="12.75">
      <c r="A77" s="58"/>
      <c r="B77" s="58" t="s">
        <v>298</v>
      </c>
      <c r="C77" s="41" t="s">
        <v>299</v>
      </c>
      <c r="D77" s="55">
        <v>153200</v>
      </c>
      <c r="E77" s="55">
        <v>153200</v>
      </c>
      <c r="F77" s="124"/>
      <c r="G77" s="55"/>
      <c r="H77" s="55">
        <v>153200</v>
      </c>
      <c r="I77" s="55"/>
      <c r="J77" s="55"/>
      <c r="K77" s="55"/>
    </row>
    <row r="78" spans="1:11" s="40" customFormat="1" ht="12.75">
      <c r="A78" s="58" t="s">
        <v>300</v>
      </c>
      <c r="B78" s="58"/>
      <c r="C78" s="61" t="s">
        <v>301</v>
      </c>
      <c r="D78" s="55">
        <f>D79</f>
        <v>207650</v>
      </c>
      <c r="E78" s="55">
        <f>E79</f>
        <v>207650</v>
      </c>
      <c r="F78" s="124">
        <f>F79</f>
        <v>49150</v>
      </c>
      <c r="G78" s="55">
        <f>G79</f>
        <v>9400</v>
      </c>
      <c r="H78" s="55"/>
      <c r="I78" s="55"/>
      <c r="J78" s="55"/>
      <c r="K78" s="55"/>
    </row>
    <row r="79" spans="1:11" s="40" customFormat="1" ht="12.75">
      <c r="A79" s="59"/>
      <c r="B79" s="59" t="s">
        <v>302</v>
      </c>
      <c r="C79" s="42" t="s">
        <v>303</v>
      </c>
      <c r="D79" s="56">
        <v>207650</v>
      </c>
      <c r="E79" s="56">
        <v>207650</v>
      </c>
      <c r="F79" s="125">
        <v>49150</v>
      </c>
      <c r="G79" s="56">
        <v>9400</v>
      </c>
      <c r="H79" s="56"/>
      <c r="I79" s="56"/>
      <c r="J79" s="56"/>
      <c r="K79" s="56"/>
    </row>
    <row r="80" spans="1:11" s="43" customFormat="1" ht="24.75" customHeight="1">
      <c r="A80" s="244" t="s">
        <v>307</v>
      </c>
      <c r="B80" s="245"/>
      <c r="C80" s="246"/>
      <c r="D80" s="97">
        <f>D8+D10+D13+D15+D19+D24+D30+D32+D36+D38+D40+D42+D53+D56+D63+D67+D76+D78</f>
        <v>18844168</v>
      </c>
      <c r="E80" s="97">
        <f>E8+E10+E13+E15+E19+E24+E30+E32+E36+E38+E40+E42+E53+E56+E63+E67+E76+E78</f>
        <v>12349968</v>
      </c>
      <c r="F80" s="97">
        <f>F10+F13+F24+F30+F32+F36+F42+F53+F56+F63+F67+F78</f>
        <v>4910940</v>
      </c>
      <c r="G80" s="97">
        <f>G10+G13+G24+G30+G32+G42+G56+G63+G67+G78</f>
        <v>1004370</v>
      </c>
      <c r="H80" s="97">
        <f>H53+H76+H47</f>
        <v>193000</v>
      </c>
      <c r="I80" s="121">
        <f>I38</f>
        <v>279700</v>
      </c>
      <c r="J80" s="121" t="s">
        <v>331</v>
      </c>
      <c r="K80" s="121">
        <f>K24+K32+K42+K67</f>
        <v>6494200</v>
      </c>
    </row>
    <row r="82" ht="12.75">
      <c r="A82" s="51"/>
    </row>
  </sheetData>
  <sheetProtection/>
  <mergeCells count="10">
    <mergeCell ref="A80:C80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fitToHeight="0" fitToWidth="1" horizontalDpi="600" verticalDpi="600" orientation="landscape" paperSize="9" scale="95" r:id="rId1"/>
  <headerFooter alignWithMargins="0">
    <oddHeader xml:space="preserve">&amp;R&amp;9Załącznik nr  2
do uchwały nr X/89/07
Rady Miejskiej w Golczewie
z dnia 27 grudnia 2007 r. 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6">
      <selection activeCell="C13" sqref="C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54" t="s">
        <v>332</v>
      </c>
      <c r="B1" s="254"/>
      <c r="C1" s="254"/>
      <c r="D1" s="254"/>
    </row>
    <row r="2" ht="6.75" customHeight="1">
      <c r="A2" s="13"/>
    </row>
    <row r="3" ht="12.75">
      <c r="D3" s="127" t="s">
        <v>40</v>
      </c>
    </row>
    <row r="4" spans="1:4" ht="15" customHeight="1">
      <c r="A4" s="255" t="s">
        <v>57</v>
      </c>
      <c r="B4" s="255" t="s">
        <v>5</v>
      </c>
      <c r="C4" s="256" t="s">
        <v>58</v>
      </c>
      <c r="D4" s="256" t="s">
        <v>333</v>
      </c>
    </row>
    <row r="5" spans="1:4" ht="15" customHeight="1">
      <c r="A5" s="255"/>
      <c r="B5" s="255"/>
      <c r="C5" s="255"/>
      <c r="D5" s="256"/>
    </row>
    <row r="6" spans="1:4" ht="15.75" customHeight="1">
      <c r="A6" s="255"/>
      <c r="B6" s="255"/>
      <c r="C6" s="255"/>
      <c r="D6" s="256"/>
    </row>
    <row r="7" spans="1:4" s="49" customFormat="1" ht="6.75" customHeight="1">
      <c r="A7" s="48">
        <v>1</v>
      </c>
      <c r="B7" s="48">
        <v>2</v>
      </c>
      <c r="C7" s="48">
        <v>3</v>
      </c>
      <c r="D7" s="48">
        <v>4</v>
      </c>
    </row>
    <row r="8" spans="1:4" ht="18.75" customHeight="1">
      <c r="A8" s="253" t="s">
        <v>24</v>
      </c>
      <c r="B8" s="253"/>
      <c r="C8" s="18"/>
      <c r="D8" s="105">
        <v>2500000</v>
      </c>
    </row>
    <row r="9" spans="1:4" ht="18.75" customHeight="1">
      <c r="A9" s="19" t="s">
        <v>12</v>
      </c>
      <c r="B9" s="20" t="s">
        <v>19</v>
      </c>
      <c r="C9" s="19" t="s">
        <v>25</v>
      </c>
      <c r="D9" s="20"/>
    </row>
    <row r="10" spans="1:4" ht="18.75" customHeight="1">
      <c r="A10" s="21" t="s">
        <v>13</v>
      </c>
      <c r="B10" s="22" t="s">
        <v>20</v>
      </c>
      <c r="C10" s="21" t="s">
        <v>25</v>
      </c>
      <c r="D10" s="22"/>
    </row>
    <row r="11" spans="1:4" ht="51">
      <c r="A11" s="21" t="s">
        <v>14</v>
      </c>
      <c r="B11" s="23" t="s">
        <v>76</v>
      </c>
      <c r="C11" s="21" t="s">
        <v>47</v>
      </c>
      <c r="D11" s="22"/>
    </row>
    <row r="12" spans="1:4" ht="18.75" customHeight="1">
      <c r="A12" s="21" t="s">
        <v>1</v>
      </c>
      <c r="B12" s="22" t="s">
        <v>27</v>
      </c>
      <c r="C12" s="21" t="s">
        <v>48</v>
      </c>
      <c r="D12" s="22"/>
    </row>
    <row r="13" spans="1:4" ht="18.75" customHeight="1">
      <c r="A13" s="21" t="s">
        <v>18</v>
      </c>
      <c r="B13" s="22" t="s">
        <v>77</v>
      </c>
      <c r="C13" s="21" t="s">
        <v>88</v>
      </c>
      <c r="D13" s="22"/>
    </row>
    <row r="14" spans="1:4" ht="18.75" customHeight="1">
      <c r="A14" s="21" t="s">
        <v>21</v>
      </c>
      <c r="B14" s="22" t="s">
        <v>22</v>
      </c>
      <c r="C14" s="21" t="s">
        <v>26</v>
      </c>
      <c r="D14" s="22"/>
    </row>
    <row r="15" spans="1:4" ht="18.75" customHeight="1">
      <c r="A15" s="21" t="s">
        <v>23</v>
      </c>
      <c r="B15" s="22" t="s">
        <v>91</v>
      </c>
      <c r="C15" s="21" t="s">
        <v>62</v>
      </c>
      <c r="D15" s="107">
        <v>2500000</v>
      </c>
    </row>
    <row r="16" spans="1:4" ht="18.75" customHeight="1">
      <c r="A16" s="21" t="s">
        <v>29</v>
      </c>
      <c r="B16" s="25" t="s">
        <v>46</v>
      </c>
      <c r="C16" s="24" t="s">
        <v>28</v>
      </c>
      <c r="D16" s="25"/>
    </row>
    <row r="17" spans="1:4" ht="18.75" customHeight="1">
      <c r="A17" s="253" t="s">
        <v>78</v>
      </c>
      <c r="B17" s="253"/>
      <c r="C17" s="18"/>
      <c r="D17" s="105">
        <f>SUM(D18:D19)</f>
        <v>410001</v>
      </c>
    </row>
    <row r="18" spans="1:4" ht="18.75" customHeight="1">
      <c r="A18" s="19" t="s">
        <v>12</v>
      </c>
      <c r="B18" s="20" t="s">
        <v>49</v>
      </c>
      <c r="C18" s="19" t="s">
        <v>31</v>
      </c>
      <c r="D18" s="106">
        <v>350001</v>
      </c>
    </row>
    <row r="19" spans="1:4" ht="18.75" customHeight="1">
      <c r="A19" s="21" t="s">
        <v>13</v>
      </c>
      <c r="B19" s="22" t="s">
        <v>30</v>
      </c>
      <c r="C19" s="21" t="s">
        <v>31</v>
      </c>
      <c r="D19" s="107">
        <v>60000</v>
      </c>
    </row>
    <row r="20" spans="1:4" ht="38.25">
      <c r="A20" s="21" t="s">
        <v>14</v>
      </c>
      <c r="B20" s="23" t="s">
        <v>52</v>
      </c>
      <c r="C20" s="21" t="s">
        <v>53</v>
      </c>
      <c r="D20" s="107"/>
    </row>
    <row r="21" spans="1:4" ht="18.75" customHeight="1">
      <c r="A21" s="21" t="s">
        <v>1</v>
      </c>
      <c r="B21" s="22" t="s">
        <v>50</v>
      </c>
      <c r="C21" s="21" t="s">
        <v>44</v>
      </c>
      <c r="D21" s="22"/>
    </row>
    <row r="22" spans="1:4" ht="18.75" customHeight="1">
      <c r="A22" s="21" t="s">
        <v>18</v>
      </c>
      <c r="B22" s="22" t="s">
        <v>51</v>
      </c>
      <c r="C22" s="21" t="s">
        <v>33</v>
      </c>
      <c r="D22" s="22"/>
    </row>
    <row r="23" spans="1:4" ht="18.75" customHeight="1">
      <c r="A23" s="21" t="s">
        <v>21</v>
      </c>
      <c r="B23" s="22" t="s">
        <v>92</v>
      </c>
      <c r="C23" s="21" t="s">
        <v>34</v>
      </c>
      <c r="D23" s="22"/>
    </row>
    <row r="24" spans="1:4" ht="18.75" customHeight="1">
      <c r="A24" s="24" t="s">
        <v>23</v>
      </c>
      <c r="B24" s="25" t="s">
        <v>35</v>
      </c>
      <c r="C24" s="24" t="s">
        <v>32</v>
      </c>
      <c r="D24" s="25"/>
    </row>
    <row r="25" spans="1:4" ht="7.5" customHeight="1">
      <c r="A25" s="5"/>
      <c r="B25" s="6"/>
      <c r="C25" s="6"/>
      <c r="D25" s="6"/>
    </row>
    <row r="26" spans="1:6" ht="12.75">
      <c r="A26" s="36"/>
      <c r="B26" s="35"/>
      <c r="C26" s="35"/>
      <c r="D26" s="35"/>
      <c r="E26" s="33"/>
      <c r="F26" s="33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fitToHeight="1" fitToWidth="1" horizontalDpi="600" verticalDpi="600" orientation="portrait" paperSize="9" r:id="rId1"/>
  <headerFooter alignWithMargins="0">
    <oddHeader>&amp;R&amp;9Załącznik nr 3          
do uchwały nr X/89/07
Rady Miejskiej w Golczewie
z dnia 27 grudnia 2007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8"/>
  <sheetViews>
    <sheetView view="pageBreakPreview" zoomScaleSheetLayoutView="100" zoomScalePageLayoutView="0" workbookViewId="0" topLeftCell="A73">
      <selection activeCell="E49" sqref="E49:E52"/>
    </sheetView>
  </sheetViews>
  <sheetFormatPr defaultColWidth="9.00390625" defaultRowHeight="12.75"/>
  <cols>
    <col min="1" max="1" width="4.125" style="1" customWidth="1"/>
    <col min="2" max="2" width="6.875" style="1" customWidth="1"/>
    <col min="3" max="4" width="7.75390625" style="1" customWidth="1"/>
    <col min="5" max="5" width="20.75390625" style="1" customWidth="1"/>
    <col min="6" max="6" width="14.125" style="1" customWidth="1"/>
    <col min="7" max="7" width="10.25390625" style="1" customWidth="1"/>
    <col min="8" max="8" width="12.375" style="1" customWidth="1"/>
    <col min="9" max="9" width="15.625" style="1" customWidth="1"/>
    <col min="10" max="10" width="10.125" style="1" customWidth="1"/>
    <col min="11" max="11" width="11.00390625" style="1" customWidth="1"/>
    <col min="12" max="12" width="10.875" style="1" customWidth="1"/>
    <col min="13" max="13" width="9.875" style="1" customWidth="1"/>
    <col min="14" max="14" width="9.625" style="1" hidden="1" customWidth="1"/>
    <col min="15" max="15" width="0" style="1" hidden="1" customWidth="1"/>
    <col min="16" max="16384" width="9.125" style="1" customWidth="1"/>
  </cols>
  <sheetData>
    <row r="2" spans="1:14" ht="18">
      <c r="A2" s="237" t="s">
        <v>369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ht="18">
      <c r="A3" s="11"/>
      <c r="B3" s="237" t="s">
        <v>370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ht="10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5" s="34" customFormat="1" ht="19.5" customHeight="1" hidden="1">
      <c r="A5" s="227" t="s">
        <v>57</v>
      </c>
      <c r="B5" s="227" t="s">
        <v>2</v>
      </c>
      <c r="C5" s="227" t="s">
        <v>39</v>
      </c>
      <c r="D5" s="266" t="s">
        <v>4</v>
      </c>
      <c r="E5" s="230" t="s">
        <v>371</v>
      </c>
      <c r="F5" s="230" t="s">
        <v>83</v>
      </c>
      <c r="G5" s="104"/>
      <c r="H5" s="230" t="s">
        <v>373</v>
      </c>
      <c r="I5" s="230" t="s">
        <v>374</v>
      </c>
      <c r="J5" s="277" t="s">
        <v>67</v>
      </c>
      <c r="K5" s="278"/>
      <c r="L5" s="278"/>
      <c r="M5" s="278"/>
      <c r="N5" s="279"/>
      <c r="O5" s="230" t="s">
        <v>83</v>
      </c>
    </row>
    <row r="6" spans="1:15" s="34" customFormat="1" ht="66.75" customHeight="1" hidden="1">
      <c r="A6" s="228"/>
      <c r="B6" s="228"/>
      <c r="C6" s="228"/>
      <c r="D6" s="267"/>
      <c r="E6" s="231"/>
      <c r="F6" s="231"/>
      <c r="G6" s="136"/>
      <c r="H6" s="231"/>
      <c r="I6" s="231"/>
      <c r="J6" s="137" t="s">
        <v>84</v>
      </c>
      <c r="K6" s="143"/>
      <c r="L6" s="143"/>
      <c r="M6" s="138"/>
      <c r="N6" s="230" t="s">
        <v>55</v>
      </c>
      <c r="O6" s="231"/>
    </row>
    <row r="7" spans="1:15" s="34" customFormat="1" ht="29.25" customHeight="1" hidden="1">
      <c r="A7" s="228"/>
      <c r="B7" s="228"/>
      <c r="C7" s="228"/>
      <c r="D7" s="267"/>
      <c r="E7" s="231"/>
      <c r="F7" s="231"/>
      <c r="G7" s="136" t="s">
        <v>372</v>
      </c>
      <c r="H7" s="231"/>
      <c r="I7" s="231"/>
      <c r="J7" s="139"/>
      <c r="K7" s="144"/>
      <c r="L7" s="144"/>
      <c r="M7" s="140"/>
      <c r="N7" s="231"/>
      <c r="O7" s="231"/>
    </row>
    <row r="8" spans="1:15" s="34" customFormat="1" ht="19.5" customHeight="1" hidden="1">
      <c r="A8" s="228"/>
      <c r="B8" s="228"/>
      <c r="C8" s="228"/>
      <c r="D8" s="267"/>
      <c r="E8" s="231"/>
      <c r="F8" s="231"/>
      <c r="G8" s="136"/>
      <c r="H8" s="231"/>
      <c r="I8" s="231"/>
      <c r="J8" s="141"/>
      <c r="K8" s="145"/>
      <c r="L8" s="145"/>
      <c r="M8" s="142"/>
      <c r="N8" s="231"/>
      <c r="O8" s="231"/>
    </row>
    <row r="9" spans="1:15" s="34" customFormat="1" ht="19.5" customHeight="1" hidden="1">
      <c r="A9" s="229"/>
      <c r="B9" s="229"/>
      <c r="C9" s="229"/>
      <c r="D9" s="268"/>
      <c r="E9" s="262"/>
      <c r="F9" s="262"/>
      <c r="G9" s="129"/>
      <c r="H9" s="262"/>
      <c r="I9" s="262"/>
      <c r="J9" s="14">
        <v>7</v>
      </c>
      <c r="K9" s="14">
        <v>8</v>
      </c>
      <c r="L9" s="14">
        <v>9</v>
      </c>
      <c r="M9" s="14">
        <v>10</v>
      </c>
      <c r="N9" s="262"/>
      <c r="O9" s="262"/>
    </row>
    <row r="10" spans="1:15" ht="19.5" customHeight="1" hidden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95">
        <v>10</v>
      </c>
      <c r="K10" s="95">
        <v>11</v>
      </c>
      <c r="L10" s="95">
        <v>12</v>
      </c>
      <c r="M10" s="95">
        <v>13</v>
      </c>
      <c r="N10" s="14">
        <v>11</v>
      </c>
      <c r="O10" s="14">
        <v>13</v>
      </c>
    </row>
    <row r="11" spans="1:15" ht="51" customHeight="1" hidden="1">
      <c r="A11" s="93" t="s">
        <v>12</v>
      </c>
      <c r="B11" s="93">
        <v>754</v>
      </c>
      <c r="C11" s="93">
        <v>75405</v>
      </c>
      <c r="D11" s="93"/>
      <c r="E11" s="94" t="s">
        <v>319</v>
      </c>
      <c r="F11" s="87" t="s">
        <v>252</v>
      </c>
      <c r="G11" s="103"/>
      <c r="H11" s="95">
        <v>23500</v>
      </c>
      <c r="I11" s="95">
        <v>4700</v>
      </c>
      <c r="J11" s="83"/>
      <c r="K11" s="83"/>
      <c r="L11" s="101" t="s">
        <v>85</v>
      </c>
      <c r="M11" s="83">
        <v>1720000</v>
      </c>
      <c r="N11" s="95">
        <v>4700</v>
      </c>
      <c r="O11" s="87" t="s">
        <v>252</v>
      </c>
    </row>
    <row r="12" spans="1:15" ht="51" customHeight="1" hidden="1">
      <c r="A12" s="99" t="s">
        <v>13</v>
      </c>
      <c r="B12" s="99">
        <v>900</v>
      </c>
      <c r="C12" s="99">
        <v>90001</v>
      </c>
      <c r="D12" s="99"/>
      <c r="E12" s="100" t="s">
        <v>320</v>
      </c>
      <c r="F12" s="100" t="s">
        <v>252</v>
      </c>
      <c r="G12" s="100"/>
      <c r="H12" s="83">
        <v>3700000</v>
      </c>
      <c r="I12" s="83">
        <v>1720000</v>
      </c>
      <c r="J12" s="71"/>
      <c r="K12" s="71"/>
      <c r="L12" s="91" t="s">
        <v>251</v>
      </c>
      <c r="M12" s="71"/>
      <c r="N12" s="83">
        <v>1800000</v>
      </c>
      <c r="O12" s="100" t="s">
        <v>252</v>
      </c>
    </row>
    <row r="13" spans="1:15" ht="51" hidden="1">
      <c r="A13" s="70" t="s">
        <v>14</v>
      </c>
      <c r="B13" s="70"/>
      <c r="C13" s="70">
        <v>90013</v>
      </c>
      <c r="D13" s="70"/>
      <c r="E13" s="98" t="s">
        <v>321</v>
      </c>
      <c r="F13" s="98" t="s">
        <v>252</v>
      </c>
      <c r="G13" s="98"/>
      <c r="H13" s="71">
        <v>1800000</v>
      </c>
      <c r="I13" s="71">
        <v>100000</v>
      </c>
      <c r="J13" s="83">
        <f>J10</f>
        <v>10</v>
      </c>
      <c r="K13" s="83"/>
      <c r="L13" s="83">
        <v>100000</v>
      </c>
      <c r="M13" s="83">
        <f>M11</f>
        <v>1720000</v>
      </c>
      <c r="N13" s="71"/>
      <c r="O13" s="98" t="s">
        <v>252</v>
      </c>
    </row>
    <row r="14" spans="1:15" ht="22.5" customHeight="1" hidden="1">
      <c r="A14" s="263" t="s">
        <v>79</v>
      </c>
      <c r="B14" s="264"/>
      <c r="C14" s="264"/>
      <c r="D14" s="264"/>
      <c r="E14" s="265"/>
      <c r="F14" s="47" t="s">
        <v>45</v>
      </c>
      <c r="G14" s="47"/>
      <c r="H14" s="83">
        <f>H11+H12+H13</f>
        <v>5523500</v>
      </c>
      <c r="I14" s="96">
        <f>I11+I12+I13</f>
        <v>1824700</v>
      </c>
      <c r="N14" s="83">
        <f>N11+N12</f>
        <v>1804700</v>
      </c>
      <c r="O14" s="47" t="s">
        <v>45</v>
      </c>
    </row>
    <row r="15" ht="12.75" hidden="1"/>
    <row r="16" ht="12.75" hidden="1">
      <c r="A16" s="1" t="s">
        <v>66</v>
      </c>
    </row>
    <row r="17" ht="12.75" hidden="1">
      <c r="A17" s="1" t="s">
        <v>63</v>
      </c>
    </row>
    <row r="18" ht="12.75" hidden="1">
      <c r="A18" s="1" t="s">
        <v>64</v>
      </c>
    </row>
    <row r="19" ht="12.75" hidden="1">
      <c r="A19" s="1" t="s">
        <v>65</v>
      </c>
    </row>
    <row r="20" ht="12.75" hidden="1"/>
    <row r="21" ht="9" customHeight="1" hidden="1">
      <c r="A21" s="51" t="s">
        <v>253</v>
      </c>
    </row>
    <row r="22" spans="1:13" ht="53.25" customHeight="1">
      <c r="A22" s="233" t="s">
        <v>57</v>
      </c>
      <c r="B22" s="233" t="s">
        <v>2</v>
      </c>
      <c r="C22" s="233" t="s">
        <v>39</v>
      </c>
      <c r="D22" s="275" t="s">
        <v>4</v>
      </c>
      <c r="E22" s="276" t="s">
        <v>86</v>
      </c>
      <c r="F22" s="276" t="s">
        <v>376</v>
      </c>
      <c r="G22" s="276" t="s">
        <v>372</v>
      </c>
      <c r="H22" s="276" t="s">
        <v>377</v>
      </c>
      <c r="I22" s="276" t="s">
        <v>374</v>
      </c>
      <c r="J22" s="233" t="s">
        <v>67</v>
      </c>
      <c r="K22" s="233"/>
      <c r="L22" s="233"/>
      <c r="M22" s="233"/>
    </row>
    <row r="23" spans="1:13" ht="32.25" customHeight="1">
      <c r="A23" s="233"/>
      <c r="B23" s="233"/>
      <c r="C23" s="233"/>
      <c r="D23" s="275"/>
      <c r="E23" s="276"/>
      <c r="F23" s="276"/>
      <c r="G23" s="276"/>
      <c r="H23" s="276"/>
      <c r="I23" s="276"/>
      <c r="J23" s="162" t="s">
        <v>55</v>
      </c>
      <c r="K23" s="162" t="s">
        <v>56</v>
      </c>
      <c r="L23" s="162" t="s">
        <v>141</v>
      </c>
      <c r="M23" s="163" t="s">
        <v>375</v>
      </c>
    </row>
    <row r="24" spans="1:13" s="147" customFormat="1" ht="11.25">
      <c r="A24" s="164">
        <v>1</v>
      </c>
      <c r="B24" s="164">
        <v>2</v>
      </c>
      <c r="C24" s="164">
        <v>3</v>
      </c>
      <c r="D24" s="164">
        <v>4</v>
      </c>
      <c r="E24" s="164">
        <v>5</v>
      </c>
      <c r="F24" s="164">
        <v>6</v>
      </c>
      <c r="G24" s="164">
        <v>7</v>
      </c>
      <c r="H24" s="164">
        <v>8</v>
      </c>
      <c r="I24" s="165">
        <v>9</v>
      </c>
      <c r="J24" s="164">
        <v>10</v>
      </c>
      <c r="K24" s="164">
        <v>11</v>
      </c>
      <c r="L24" s="164">
        <v>12</v>
      </c>
      <c r="M24" s="164">
        <v>13</v>
      </c>
    </row>
    <row r="25" spans="1:13" ht="21.75" customHeight="1">
      <c r="A25" s="234">
        <v>1</v>
      </c>
      <c r="B25" s="234">
        <v>750</v>
      </c>
      <c r="C25" s="234">
        <v>75023</v>
      </c>
      <c r="D25" s="234">
        <v>6060</v>
      </c>
      <c r="E25" s="269" t="s">
        <v>387</v>
      </c>
      <c r="F25" s="282" t="s">
        <v>252</v>
      </c>
      <c r="G25" s="234">
        <v>2008</v>
      </c>
      <c r="H25" s="272">
        <v>26000</v>
      </c>
      <c r="I25" s="166" t="s">
        <v>380</v>
      </c>
      <c r="J25" s="167">
        <v>26000</v>
      </c>
      <c r="K25" s="164"/>
      <c r="L25" s="164"/>
      <c r="M25" s="164"/>
    </row>
    <row r="26" spans="1:13" ht="12.75">
      <c r="A26" s="235"/>
      <c r="B26" s="235"/>
      <c r="C26" s="235"/>
      <c r="D26" s="235"/>
      <c r="E26" s="270"/>
      <c r="F26" s="283"/>
      <c r="G26" s="235"/>
      <c r="H26" s="273"/>
      <c r="I26" s="168" t="s">
        <v>381</v>
      </c>
      <c r="J26" s="225">
        <v>26000</v>
      </c>
      <c r="K26" s="164"/>
      <c r="L26" s="164"/>
      <c r="M26" s="164"/>
    </row>
    <row r="27" spans="1:13" ht="24">
      <c r="A27" s="235"/>
      <c r="B27" s="235"/>
      <c r="C27" s="235"/>
      <c r="D27" s="235"/>
      <c r="E27" s="270"/>
      <c r="F27" s="283"/>
      <c r="G27" s="235"/>
      <c r="H27" s="273"/>
      <c r="I27" s="169" t="s">
        <v>382</v>
      </c>
      <c r="J27" s="226"/>
      <c r="K27" s="164"/>
      <c r="L27" s="164"/>
      <c r="M27" s="164"/>
    </row>
    <row r="28" spans="1:13" ht="12.75">
      <c r="A28" s="236"/>
      <c r="B28" s="236"/>
      <c r="C28" s="236"/>
      <c r="D28" s="236"/>
      <c r="E28" s="271"/>
      <c r="F28" s="284"/>
      <c r="G28" s="236"/>
      <c r="H28" s="274"/>
      <c r="I28" s="168" t="s">
        <v>383</v>
      </c>
      <c r="J28" s="226"/>
      <c r="K28" s="164"/>
      <c r="L28" s="164"/>
      <c r="M28" s="164"/>
    </row>
    <row r="29" spans="1:13" ht="12.75">
      <c r="A29" s="234">
        <v>2</v>
      </c>
      <c r="B29" s="234">
        <v>750</v>
      </c>
      <c r="C29" s="234">
        <v>75075</v>
      </c>
      <c r="D29" s="234">
        <v>6060</v>
      </c>
      <c r="E29" s="269" t="s">
        <v>388</v>
      </c>
      <c r="F29" s="282" t="s">
        <v>252</v>
      </c>
      <c r="G29" s="234">
        <v>2008</v>
      </c>
      <c r="H29" s="272">
        <v>9000</v>
      </c>
      <c r="I29" s="166" t="s">
        <v>380</v>
      </c>
      <c r="J29" s="167">
        <v>9000</v>
      </c>
      <c r="K29" s="164"/>
      <c r="L29" s="164"/>
      <c r="M29" s="164"/>
    </row>
    <row r="30" spans="1:13" ht="12.75">
      <c r="A30" s="235"/>
      <c r="B30" s="235"/>
      <c r="C30" s="235"/>
      <c r="D30" s="235"/>
      <c r="E30" s="270"/>
      <c r="F30" s="283"/>
      <c r="G30" s="235"/>
      <c r="H30" s="280"/>
      <c r="I30" s="168" t="s">
        <v>381</v>
      </c>
      <c r="J30" s="225">
        <v>9000</v>
      </c>
      <c r="K30" s="164"/>
      <c r="L30" s="164"/>
      <c r="M30" s="164"/>
    </row>
    <row r="31" spans="1:13" ht="24">
      <c r="A31" s="235"/>
      <c r="B31" s="235"/>
      <c r="C31" s="235"/>
      <c r="D31" s="235"/>
      <c r="E31" s="270"/>
      <c r="F31" s="283"/>
      <c r="G31" s="235"/>
      <c r="H31" s="280"/>
      <c r="I31" s="169" t="s">
        <v>382</v>
      </c>
      <c r="J31" s="225" t="s">
        <v>331</v>
      </c>
      <c r="K31" s="164"/>
      <c r="L31" s="164"/>
      <c r="M31" s="164"/>
    </row>
    <row r="32" spans="1:13" ht="12.75">
      <c r="A32" s="236"/>
      <c r="B32" s="236"/>
      <c r="C32" s="236"/>
      <c r="D32" s="236"/>
      <c r="E32" s="271"/>
      <c r="F32" s="284"/>
      <c r="G32" s="236"/>
      <c r="H32" s="281"/>
      <c r="I32" s="168" t="s">
        <v>383</v>
      </c>
      <c r="J32" s="226"/>
      <c r="K32" s="164"/>
      <c r="L32" s="164"/>
      <c r="M32" s="164"/>
    </row>
    <row r="33" spans="1:13" ht="12.75">
      <c r="A33" s="234">
        <v>3</v>
      </c>
      <c r="B33" s="234">
        <v>754</v>
      </c>
      <c r="C33" s="234">
        <v>75405</v>
      </c>
      <c r="D33" s="234">
        <v>6620</v>
      </c>
      <c r="E33" s="269" t="s">
        <v>378</v>
      </c>
      <c r="F33" s="282" t="s">
        <v>252</v>
      </c>
      <c r="G33" s="234" t="s">
        <v>384</v>
      </c>
      <c r="H33" s="272">
        <v>14100</v>
      </c>
      <c r="I33" s="166" t="s">
        <v>398</v>
      </c>
      <c r="J33" s="167">
        <v>4700</v>
      </c>
      <c r="K33" s="167">
        <v>4700</v>
      </c>
      <c r="L33" s="167">
        <v>4700</v>
      </c>
      <c r="M33" s="226"/>
    </row>
    <row r="34" spans="1:13" ht="12.75">
      <c r="A34" s="235"/>
      <c r="B34" s="235"/>
      <c r="C34" s="235"/>
      <c r="D34" s="235"/>
      <c r="E34" s="270"/>
      <c r="F34" s="283"/>
      <c r="G34" s="235"/>
      <c r="H34" s="273"/>
      <c r="I34" s="168" t="s">
        <v>381</v>
      </c>
      <c r="J34" s="225">
        <v>4700</v>
      </c>
      <c r="K34" s="225">
        <v>4700</v>
      </c>
      <c r="L34" s="225">
        <v>4700</v>
      </c>
      <c r="M34" s="226"/>
    </row>
    <row r="35" spans="1:13" ht="24">
      <c r="A35" s="235"/>
      <c r="B35" s="235"/>
      <c r="C35" s="235"/>
      <c r="D35" s="235"/>
      <c r="E35" s="270"/>
      <c r="F35" s="283"/>
      <c r="G35" s="235"/>
      <c r="H35" s="273"/>
      <c r="I35" s="169" t="s">
        <v>382</v>
      </c>
      <c r="J35" s="226"/>
      <c r="K35" s="226"/>
      <c r="L35" s="226"/>
      <c r="M35" s="226"/>
    </row>
    <row r="36" spans="1:13" ht="12.75">
      <c r="A36" s="236"/>
      <c r="B36" s="236"/>
      <c r="C36" s="236"/>
      <c r="D36" s="236"/>
      <c r="E36" s="271"/>
      <c r="F36" s="284"/>
      <c r="G36" s="236"/>
      <c r="H36" s="274"/>
      <c r="I36" s="168" t="s">
        <v>383</v>
      </c>
      <c r="J36" s="226"/>
      <c r="K36" s="226"/>
      <c r="L36" s="226"/>
      <c r="M36" s="226"/>
    </row>
    <row r="37" spans="1:13" s="51" customFormat="1" ht="12.75" customHeight="1">
      <c r="A37" s="234">
        <v>4</v>
      </c>
      <c r="B37" s="234">
        <v>754</v>
      </c>
      <c r="C37" s="234">
        <v>75412</v>
      </c>
      <c r="D37" s="234">
        <v>6050</v>
      </c>
      <c r="E37" s="269" t="s">
        <v>389</v>
      </c>
      <c r="F37" s="282" t="s">
        <v>252</v>
      </c>
      <c r="G37" s="234">
        <v>2008</v>
      </c>
      <c r="H37" s="272">
        <v>40000</v>
      </c>
      <c r="I37" s="166" t="s">
        <v>380</v>
      </c>
      <c r="J37" s="167">
        <v>40000</v>
      </c>
      <c r="K37" s="226"/>
      <c r="L37" s="226"/>
      <c r="M37" s="226"/>
    </row>
    <row r="38" spans="1:13" s="51" customFormat="1" ht="12.75">
      <c r="A38" s="235"/>
      <c r="B38" s="235"/>
      <c r="C38" s="235"/>
      <c r="D38" s="235"/>
      <c r="E38" s="270"/>
      <c r="F38" s="283"/>
      <c r="G38" s="235"/>
      <c r="H38" s="273"/>
      <c r="I38" s="168" t="s">
        <v>381</v>
      </c>
      <c r="J38" s="225">
        <v>40000</v>
      </c>
      <c r="K38" s="226"/>
      <c r="L38" s="226"/>
      <c r="M38" s="226"/>
    </row>
    <row r="39" spans="1:13" s="51" customFormat="1" ht="24">
      <c r="A39" s="235"/>
      <c r="B39" s="235"/>
      <c r="C39" s="235"/>
      <c r="D39" s="235"/>
      <c r="E39" s="270"/>
      <c r="F39" s="283"/>
      <c r="G39" s="235"/>
      <c r="H39" s="273"/>
      <c r="I39" s="169" t="s">
        <v>382</v>
      </c>
      <c r="J39" s="226"/>
      <c r="K39" s="226"/>
      <c r="L39" s="226"/>
      <c r="M39" s="226"/>
    </row>
    <row r="40" spans="1:13" s="51" customFormat="1" ht="12.75">
      <c r="A40" s="236"/>
      <c r="B40" s="236"/>
      <c r="C40" s="236"/>
      <c r="D40" s="236"/>
      <c r="E40" s="271"/>
      <c r="F40" s="284"/>
      <c r="G40" s="236"/>
      <c r="H40" s="274"/>
      <c r="I40" s="168" t="s">
        <v>383</v>
      </c>
      <c r="J40" s="226"/>
      <c r="K40" s="226"/>
      <c r="L40" s="226"/>
      <c r="M40" s="226"/>
    </row>
    <row r="41" spans="1:13" ht="12.75" customHeight="1">
      <c r="A41" s="234">
        <v>5</v>
      </c>
      <c r="B41" s="234">
        <v>754</v>
      </c>
      <c r="C41" s="234">
        <v>75412</v>
      </c>
      <c r="D41" s="234">
        <v>6060</v>
      </c>
      <c r="E41" s="269" t="s">
        <v>390</v>
      </c>
      <c r="F41" s="282" t="s">
        <v>252</v>
      </c>
      <c r="G41" s="234">
        <v>2008</v>
      </c>
      <c r="H41" s="272">
        <v>40000</v>
      </c>
      <c r="I41" s="166" t="s">
        <v>380</v>
      </c>
      <c r="J41" s="167">
        <v>40000</v>
      </c>
      <c r="K41" s="226"/>
      <c r="L41" s="226"/>
      <c r="M41" s="226"/>
    </row>
    <row r="42" spans="1:13" ht="12.75">
      <c r="A42" s="235"/>
      <c r="B42" s="235"/>
      <c r="C42" s="235"/>
      <c r="D42" s="235"/>
      <c r="E42" s="270"/>
      <c r="F42" s="283"/>
      <c r="G42" s="235"/>
      <c r="H42" s="273"/>
      <c r="I42" s="168" t="s">
        <v>381</v>
      </c>
      <c r="J42" s="225">
        <v>40000</v>
      </c>
      <c r="K42" s="226"/>
      <c r="L42" s="226"/>
      <c r="M42" s="226"/>
    </row>
    <row r="43" spans="1:13" ht="24">
      <c r="A43" s="235"/>
      <c r="B43" s="235"/>
      <c r="C43" s="235"/>
      <c r="D43" s="235"/>
      <c r="E43" s="270"/>
      <c r="F43" s="283"/>
      <c r="G43" s="235"/>
      <c r="H43" s="273"/>
      <c r="I43" s="169" t="s">
        <v>382</v>
      </c>
      <c r="J43" s="226"/>
      <c r="K43" s="226"/>
      <c r="L43" s="226"/>
      <c r="M43" s="226"/>
    </row>
    <row r="44" spans="1:13" ht="12.75">
      <c r="A44" s="236"/>
      <c r="B44" s="236"/>
      <c r="C44" s="236"/>
      <c r="D44" s="236"/>
      <c r="E44" s="271"/>
      <c r="F44" s="284"/>
      <c r="G44" s="236"/>
      <c r="H44" s="274"/>
      <c r="I44" s="168" t="s">
        <v>383</v>
      </c>
      <c r="J44" s="226"/>
      <c r="K44" s="226"/>
      <c r="L44" s="226"/>
      <c r="M44" s="226"/>
    </row>
    <row r="45" spans="1:13" ht="12.75" customHeight="1">
      <c r="A45" s="234">
        <v>6</v>
      </c>
      <c r="B45" s="234">
        <v>801</v>
      </c>
      <c r="C45" s="234">
        <v>80104</v>
      </c>
      <c r="D45" s="234">
        <v>6050</v>
      </c>
      <c r="E45" s="269" t="s">
        <v>437</v>
      </c>
      <c r="F45" s="282" t="s">
        <v>252</v>
      </c>
      <c r="G45" s="234">
        <v>2008</v>
      </c>
      <c r="H45" s="272">
        <v>30000</v>
      </c>
      <c r="I45" s="166" t="s">
        <v>380</v>
      </c>
      <c r="J45" s="167">
        <v>30000</v>
      </c>
      <c r="K45" s="226"/>
      <c r="L45" s="226"/>
      <c r="M45" s="170"/>
    </row>
    <row r="46" spans="1:13" ht="12.75">
      <c r="A46" s="235"/>
      <c r="B46" s="235"/>
      <c r="C46" s="235"/>
      <c r="D46" s="235"/>
      <c r="E46" s="270"/>
      <c r="F46" s="283"/>
      <c r="G46" s="235"/>
      <c r="H46" s="273"/>
      <c r="I46" s="168" t="s">
        <v>381</v>
      </c>
      <c r="J46" s="225" t="s">
        <v>331</v>
      </c>
      <c r="K46" s="226"/>
      <c r="L46" s="226"/>
      <c r="M46" s="170"/>
    </row>
    <row r="47" spans="1:13" ht="24">
      <c r="A47" s="235"/>
      <c r="B47" s="235"/>
      <c r="C47" s="235"/>
      <c r="D47" s="235"/>
      <c r="E47" s="270"/>
      <c r="F47" s="283"/>
      <c r="G47" s="235"/>
      <c r="H47" s="273"/>
      <c r="I47" s="169" t="s">
        <v>382</v>
      </c>
      <c r="J47" s="225">
        <v>30000</v>
      </c>
      <c r="K47" s="226"/>
      <c r="L47" s="226"/>
      <c r="M47" s="170"/>
    </row>
    <row r="48" spans="1:13" ht="41.25" customHeight="1">
      <c r="A48" s="236"/>
      <c r="B48" s="236"/>
      <c r="C48" s="236"/>
      <c r="D48" s="236"/>
      <c r="E48" s="271"/>
      <c r="F48" s="284"/>
      <c r="G48" s="236"/>
      <c r="H48" s="274"/>
      <c r="I48" s="168" t="s">
        <v>383</v>
      </c>
      <c r="J48" s="226"/>
      <c r="K48" s="226"/>
      <c r="L48" s="226"/>
      <c r="M48" s="170"/>
    </row>
    <row r="49" spans="1:13" ht="12.75" customHeight="1">
      <c r="A49" s="234">
        <v>7</v>
      </c>
      <c r="B49" s="234">
        <v>801</v>
      </c>
      <c r="C49" s="234">
        <v>80110</v>
      </c>
      <c r="D49" s="234">
        <v>6060</v>
      </c>
      <c r="E49" s="269" t="s">
        <v>392</v>
      </c>
      <c r="F49" s="282" t="s">
        <v>393</v>
      </c>
      <c r="G49" s="234">
        <v>2008</v>
      </c>
      <c r="H49" s="272">
        <v>4500</v>
      </c>
      <c r="I49" s="166" t="s">
        <v>380</v>
      </c>
      <c r="J49" s="167">
        <v>4500</v>
      </c>
      <c r="K49" s="226"/>
      <c r="L49" s="226"/>
      <c r="M49" s="171"/>
    </row>
    <row r="50" spans="1:13" ht="12.75">
      <c r="A50" s="235"/>
      <c r="B50" s="235"/>
      <c r="C50" s="235"/>
      <c r="D50" s="235"/>
      <c r="E50" s="270"/>
      <c r="F50" s="283"/>
      <c r="G50" s="235"/>
      <c r="H50" s="273"/>
      <c r="I50" s="168" t="s">
        <v>381</v>
      </c>
      <c r="J50" s="225">
        <v>4500</v>
      </c>
      <c r="K50" s="226"/>
      <c r="L50" s="226"/>
      <c r="M50" s="171"/>
    </row>
    <row r="51" spans="1:13" ht="24">
      <c r="A51" s="235"/>
      <c r="B51" s="235"/>
      <c r="C51" s="235"/>
      <c r="D51" s="235"/>
      <c r="E51" s="270"/>
      <c r="F51" s="283"/>
      <c r="G51" s="235"/>
      <c r="H51" s="273"/>
      <c r="I51" s="169" t="s">
        <v>382</v>
      </c>
      <c r="J51" s="225" t="s">
        <v>331</v>
      </c>
      <c r="K51" s="226"/>
      <c r="L51" s="226"/>
      <c r="M51" s="171"/>
    </row>
    <row r="52" spans="1:13" ht="12.75">
      <c r="A52" s="236"/>
      <c r="B52" s="236"/>
      <c r="C52" s="236"/>
      <c r="D52" s="236"/>
      <c r="E52" s="271"/>
      <c r="F52" s="284"/>
      <c r="G52" s="236"/>
      <c r="H52" s="274"/>
      <c r="I52" s="168" t="s">
        <v>383</v>
      </c>
      <c r="J52" s="226"/>
      <c r="K52" s="226"/>
      <c r="L52" s="226"/>
      <c r="M52" s="171"/>
    </row>
    <row r="53" spans="1:13" ht="12.75">
      <c r="A53" s="234">
        <v>8</v>
      </c>
      <c r="B53" s="234">
        <v>900</v>
      </c>
      <c r="C53" s="234">
        <v>90001</v>
      </c>
      <c r="D53" s="234">
        <v>6050</v>
      </c>
      <c r="E53" s="269" t="s">
        <v>405</v>
      </c>
      <c r="F53" s="282" t="s">
        <v>252</v>
      </c>
      <c r="G53" s="234">
        <v>2008</v>
      </c>
      <c r="H53" s="272">
        <v>180000</v>
      </c>
      <c r="I53" s="166" t="s">
        <v>380</v>
      </c>
      <c r="J53" s="167">
        <v>180000</v>
      </c>
      <c r="K53" s="226"/>
      <c r="L53" s="226"/>
      <c r="M53" s="171"/>
    </row>
    <row r="54" spans="1:13" ht="12.75">
      <c r="A54" s="235"/>
      <c r="B54" s="235"/>
      <c r="C54" s="235"/>
      <c r="D54" s="235"/>
      <c r="E54" s="270"/>
      <c r="F54" s="283"/>
      <c r="G54" s="235"/>
      <c r="H54" s="273"/>
      <c r="I54" s="168" t="s">
        <v>381</v>
      </c>
      <c r="J54" s="225"/>
      <c r="K54" s="226"/>
      <c r="L54" s="226"/>
      <c r="M54" s="171"/>
    </row>
    <row r="55" spans="1:13" ht="24">
      <c r="A55" s="235"/>
      <c r="B55" s="235"/>
      <c r="C55" s="235"/>
      <c r="D55" s="235"/>
      <c r="E55" s="270"/>
      <c r="F55" s="283"/>
      <c r="G55" s="235"/>
      <c r="H55" s="273"/>
      <c r="I55" s="169" t="s">
        <v>382</v>
      </c>
      <c r="J55" s="225">
        <v>180000</v>
      </c>
      <c r="K55" s="226"/>
      <c r="L55" s="226"/>
      <c r="M55" s="171"/>
    </row>
    <row r="56" spans="1:13" ht="39" customHeight="1">
      <c r="A56" s="236"/>
      <c r="B56" s="236"/>
      <c r="C56" s="236"/>
      <c r="D56" s="236"/>
      <c r="E56" s="271"/>
      <c r="F56" s="284"/>
      <c r="G56" s="236"/>
      <c r="H56" s="274"/>
      <c r="I56" s="168" t="s">
        <v>383</v>
      </c>
      <c r="J56" s="226"/>
      <c r="K56" s="226"/>
      <c r="L56" s="226"/>
      <c r="M56" s="171"/>
    </row>
    <row r="57" spans="1:13" ht="12.75">
      <c r="A57" s="234">
        <v>9</v>
      </c>
      <c r="B57" s="234">
        <v>900</v>
      </c>
      <c r="C57" s="234">
        <v>90001</v>
      </c>
      <c r="D57" s="234">
        <v>6050</v>
      </c>
      <c r="E57" s="269" t="s">
        <v>434</v>
      </c>
      <c r="F57" s="282" t="s">
        <v>252</v>
      </c>
      <c r="G57" s="234">
        <v>2008</v>
      </c>
      <c r="H57" s="272">
        <v>1000000</v>
      </c>
      <c r="I57" s="166" t="s">
        <v>380</v>
      </c>
      <c r="J57" s="167">
        <v>1000000</v>
      </c>
      <c r="K57" s="226"/>
      <c r="L57" s="226"/>
      <c r="M57" s="171"/>
    </row>
    <row r="58" spans="1:13" ht="12.75">
      <c r="A58" s="235"/>
      <c r="B58" s="235"/>
      <c r="C58" s="235"/>
      <c r="D58" s="235"/>
      <c r="E58" s="270"/>
      <c r="F58" s="283"/>
      <c r="G58" s="235"/>
      <c r="H58" s="273"/>
      <c r="I58" s="168" t="s">
        <v>381</v>
      </c>
      <c r="J58" s="225" t="s">
        <v>331</v>
      </c>
      <c r="K58" s="226"/>
      <c r="L58" s="226"/>
      <c r="M58" s="171"/>
    </row>
    <row r="59" spans="1:13" ht="24">
      <c r="A59" s="235"/>
      <c r="B59" s="235"/>
      <c r="C59" s="235"/>
      <c r="D59" s="235"/>
      <c r="E59" s="270"/>
      <c r="F59" s="283"/>
      <c r="G59" s="235"/>
      <c r="H59" s="273"/>
      <c r="I59" s="169" t="s">
        <v>382</v>
      </c>
      <c r="J59" s="225">
        <v>1000000</v>
      </c>
      <c r="K59" s="226"/>
      <c r="L59" s="226"/>
      <c r="M59" s="171"/>
    </row>
    <row r="60" spans="1:13" ht="27.75" customHeight="1">
      <c r="A60" s="236"/>
      <c r="B60" s="236"/>
      <c r="C60" s="236"/>
      <c r="D60" s="236"/>
      <c r="E60" s="271"/>
      <c r="F60" s="284"/>
      <c r="G60" s="236"/>
      <c r="H60" s="274"/>
      <c r="I60" s="168" t="s">
        <v>383</v>
      </c>
      <c r="J60" s="226"/>
      <c r="K60" s="226"/>
      <c r="L60" s="226"/>
      <c r="M60" s="171"/>
    </row>
    <row r="61" spans="1:13" ht="12.75">
      <c r="A61" s="234">
        <v>10</v>
      </c>
      <c r="B61" s="234">
        <v>900</v>
      </c>
      <c r="C61" s="234">
        <v>90001</v>
      </c>
      <c r="D61" s="234">
        <v>6050</v>
      </c>
      <c r="E61" s="269" t="s">
        <v>436</v>
      </c>
      <c r="F61" s="282" t="s">
        <v>252</v>
      </c>
      <c r="G61" s="234" t="s">
        <v>384</v>
      </c>
      <c r="H61" s="272">
        <v>180000</v>
      </c>
      <c r="I61" s="166" t="s">
        <v>398</v>
      </c>
      <c r="J61" s="167">
        <v>60000</v>
      </c>
      <c r="K61" s="167">
        <v>60000</v>
      </c>
      <c r="L61" s="167">
        <v>60000</v>
      </c>
      <c r="M61" s="171"/>
    </row>
    <row r="62" spans="1:13" ht="12.75">
      <c r="A62" s="235"/>
      <c r="B62" s="235"/>
      <c r="C62" s="235"/>
      <c r="D62" s="235"/>
      <c r="E62" s="270"/>
      <c r="F62" s="283"/>
      <c r="G62" s="235"/>
      <c r="H62" s="280"/>
      <c r="I62" s="168" t="s">
        <v>381</v>
      </c>
      <c r="J62" s="226"/>
      <c r="K62" s="226"/>
      <c r="L62" s="226"/>
      <c r="M62" s="171"/>
    </row>
    <row r="63" spans="1:13" ht="24">
      <c r="A63" s="235"/>
      <c r="B63" s="235"/>
      <c r="C63" s="235"/>
      <c r="D63" s="235"/>
      <c r="E63" s="270"/>
      <c r="F63" s="283"/>
      <c r="G63" s="235"/>
      <c r="H63" s="280"/>
      <c r="I63" s="169" t="s">
        <v>382</v>
      </c>
      <c r="J63" s="225">
        <v>60000</v>
      </c>
      <c r="K63" s="225">
        <v>60000</v>
      </c>
      <c r="L63" s="225">
        <v>60000</v>
      </c>
      <c r="M63" s="171"/>
    </row>
    <row r="64" spans="1:13" ht="12.75">
      <c r="A64" s="236"/>
      <c r="B64" s="236"/>
      <c r="C64" s="236"/>
      <c r="D64" s="236"/>
      <c r="E64" s="271"/>
      <c r="F64" s="284"/>
      <c r="G64" s="236"/>
      <c r="H64" s="281"/>
      <c r="I64" s="168" t="s">
        <v>383</v>
      </c>
      <c r="J64" s="226"/>
      <c r="K64" s="226"/>
      <c r="L64" s="226"/>
      <c r="M64" s="171"/>
    </row>
    <row r="65" spans="1:13" ht="12.75">
      <c r="A65" s="234">
        <v>11</v>
      </c>
      <c r="B65" s="234">
        <v>900</v>
      </c>
      <c r="C65" s="234">
        <v>90001</v>
      </c>
      <c r="D65" s="282" t="s">
        <v>426</v>
      </c>
      <c r="E65" s="269" t="s">
        <v>400</v>
      </c>
      <c r="F65" s="282" t="s">
        <v>252</v>
      </c>
      <c r="G65" s="234">
        <v>2008</v>
      </c>
      <c r="H65" s="272">
        <v>4500000</v>
      </c>
      <c r="I65" s="166" t="s">
        <v>380</v>
      </c>
      <c r="J65" s="167">
        <v>4500000</v>
      </c>
      <c r="K65" s="226"/>
      <c r="L65" s="226"/>
      <c r="M65" s="171"/>
    </row>
    <row r="66" spans="1:13" ht="12.75">
      <c r="A66" s="235"/>
      <c r="B66" s="235"/>
      <c r="C66" s="235"/>
      <c r="D66" s="283"/>
      <c r="E66" s="270"/>
      <c r="F66" s="283"/>
      <c r="G66" s="235"/>
      <c r="H66" s="273"/>
      <c r="I66" s="168" t="s">
        <v>381</v>
      </c>
      <c r="J66" s="225" t="s">
        <v>331</v>
      </c>
      <c r="K66" s="226"/>
      <c r="L66" s="226"/>
      <c r="M66" s="171"/>
    </row>
    <row r="67" spans="1:13" ht="24">
      <c r="A67" s="235"/>
      <c r="B67" s="235"/>
      <c r="C67" s="235"/>
      <c r="D67" s="283"/>
      <c r="E67" s="270"/>
      <c r="F67" s="283"/>
      <c r="G67" s="235"/>
      <c r="H67" s="273"/>
      <c r="I67" s="169" t="s">
        <v>382</v>
      </c>
      <c r="J67" s="225">
        <v>500000</v>
      </c>
      <c r="K67" s="226"/>
      <c r="L67" s="226"/>
      <c r="M67" s="171"/>
    </row>
    <row r="68" spans="1:13" ht="12.75">
      <c r="A68" s="236"/>
      <c r="B68" s="236"/>
      <c r="C68" s="236"/>
      <c r="D68" s="284"/>
      <c r="E68" s="271"/>
      <c r="F68" s="284"/>
      <c r="G68" s="236"/>
      <c r="H68" s="274"/>
      <c r="I68" s="168" t="s">
        <v>383</v>
      </c>
      <c r="J68" s="225">
        <v>4000000</v>
      </c>
      <c r="K68" s="226"/>
      <c r="L68" s="226"/>
      <c r="M68" s="171"/>
    </row>
    <row r="69" spans="1:13" ht="12.75">
      <c r="A69" s="234">
        <v>12</v>
      </c>
      <c r="B69" s="234">
        <v>900</v>
      </c>
      <c r="C69" s="234">
        <v>90001</v>
      </c>
      <c r="D69" s="234">
        <v>6050</v>
      </c>
      <c r="E69" s="269" t="s">
        <v>401</v>
      </c>
      <c r="F69" s="282" t="s">
        <v>252</v>
      </c>
      <c r="G69" s="234">
        <v>2008</v>
      </c>
      <c r="H69" s="272">
        <v>30000</v>
      </c>
      <c r="I69" s="166" t="s">
        <v>380</v>
      </c>
      <c r="J69" s="167">
        <v>30000</v>
      </c>
      <c r="K69" s="226"/>
      <c r="L69" s="226"/>
      <c r="M69" s="171"/>
    </row>
    <row r="70" spans="1:13" ht="12.75">
      <c r="A70" s="235"/>
      <c r="B70" s="235"/>
      <c r="C70" s="235"/>
      <c r="D70" s="235"/>
      <c r="E70" s="270"/>
      <c r="F70" s="283"/>
      <c r="G70" s="235"/>
      <c r="H70" s="273"/>
      <c r="I70" s="168" t="s">
        <v>381</v>
      </c>
      <c r="J70" s="226"/>
      <c r="K70" s="226"/>
      <c r="L70" s="226"/>
      <c r="M70" s="171"/>
    </row>
    <row r="71" spans="1:13" ht="24">
      <c r="A71" s="235"/>
      <c r="B71" s="235"/>
      <c r="C71" s="235"/>
      <c r="D71" s="235"/>
      <c r="E71" s="270"/>
      <c r="F71" s="283"/>
      <c r="G71" s="235"/>
      <c r="H71" s="273"/>
      <c r="I71" s="169" t="s">
        <v>382</v>
      </c>
      <c r="J71" s="225">
        <v>30000</v>
      </c>
      <c r="K71" s="226"/>
      <c r="L71" s="226"/>
      <c r="M71" s="171"/>
    </row>
    <row r="72" spans="1:13" ht="12.75">
      <c r="A72" s="236"/>
      <c r="B72" s="236"/>
      <c r="C72" s="236"/>
      <c r="D72" s="236"/>
      <c r="E72" s="271"/>
      <c r="F72" s="284"/>
      <c r="G72" s="236"/>
      <c r="H72" s="274"/>
      <c r="I72" s="168" t="s">
        <v>383</v>
      </c>
      <c r="J72" s="226"/>
      <c r="K72" s="226"/>
      <c r="L72" s="226"/>
      <c r="M72" s="171"/>
    </row>
    <row r="73" spans="1:13" ht="12.75">
      <c r="A73" s="234">
        <v>13</v>
      </c>
      <c r="B73" s="234">
        <v>900</v>
      </c>
      <c r="C73" s="234">
        <v>90015</v>
      </c>
      <c r="D73" s="234">
        <v>6050</v>
      </c>
      <c r="E73" s="269" t="s">
        <v>435</v>
      </c>
      <c r="F73" s="282" t="s">
        <v>252</v>
      </c>
      <c r="G73" s="234">
        <v>2008</v>
      </c>
      <c r="H73" s="272">
        <v>40000</v>
      </c>
      <c r="I73" s="166" t="s">
        <v>380</v>
      </c>
      <c r="J73" s="167">
        <v>40000</v>
      </c>
      <c r="K73" s="226"/>
      <c r="L73" s="226"/>
      <c r="M73" s="171"/>
    </row>
    <row r="74" spans="1:13" ht="12.75">
      <c r="A74" s="235"/>
      <c r="B74" s="235"/>
      <c r="C74" s="235"/>
      <c r="D74" s="235"/>
      <c r="E74" s="270"/>
      <c r="F74" s="283"/>
      <c r="G74" s="235"/>
      <c r="H74" s="273"/>
      <c r="I74" s="168" t="s">
        <v>381</v>
      </c>
      <c r="J74" s="225" t="s">
        <v>331</v>
      </c>
      <c r="K74" s="226"/>
      <c r="L74" s="226"/>
      <c r="M74" s="171"/>
    </row>
    <row r="75" spans="1:13" ht="24">
      <c r="A75" s="235"/>
      <c r="B75" s="235"/>
      <c r="C75" s="235"/>
      <c r="D75" s="235"/>
      <c r="E75" s="270"/>
      <c r="F75" s="283"/>
      <c r="G75" s="235"/>
      <c r="H75" s="273"/>
      <c r="I75" s="169" t="s">
        <v>382</v>
      </c>
      <c r="J75" s="225">
        <v>40000</v>
      </c>
      <c r="K75" s="226"/>
      <c r="L75" s="226"/>
      <c r="M75" s="171"/>
    </row>
    <row r="76" spans="1:13" ht="12.75">
      <c r="A76" s="236"/>
      <c r="B76" s="236"/>
      <c r="C76" s="236"/>
      <c r="D76" s="236"/>
      <c r="E76" s="271"/>
      <c r="F76" s="284"/>
      <c r="G76" s="236"/>
      <c r="H76" s="274"/>
      <c r="I76" s="168" t="s">
        <v>383</v>
      </c>
      <c r="J76" s="226"/>
      <c r="K76" s="226"/>
      <c r="L76" s="226"/>
      <c r="M76" s="171"/>
    </row>
    <row r="77" spans="1:13" ht="12.75" customHeight="1">
      <c r="A77" s="234">
        <v>14</v>
      </c>
      <c r="B77" s="234">
        <v>900</v>
      </c>
      <c r="C77" s="234">
        <v>90095</v>
      </c>
      <c r="D77" s="234">
        <v>6050</v>
      </c>
      <c r="E77" s="269" t="s">
        <v>397</v>
      </c>
      <c r="F77" s="282" t="s">
        <v>252</v>
      </c>
      <c r="G77" s="234">
        <v>2008</v>
      </c>
      <c r="H77" s="272">
        <v>30000</v>
      </c>
      <c r="I77" s="166" t="s">
        <v>380</v>
      </c>
      <c r="J77" s="167">
        <v>30000</v>
      </c>
      <c r="K77" s="226"/>
      <c r="L77" s="226"/>
      <c r="M77" s="171"/>
    </row>
    <row r="78" spans="1:13" ht="12.75">
      <c r="A78" s="235"/>
      <c r="B78" s="235"/>
      <c r="C78" s="235"/>
      <c r="D78" s="235"/>
      <c r="E78" s="270"/>
      <c r="F78" s="283"/>
      <c r="G78" s="235"/>
      <c r="H78" s="273"/>
      <c r="I78" s="168" t="s">
        <v>381</v>
      </c>
      <c r="J78" s="225" t="s">
        <v>331</v>
      </c>
      <c r="K78" s="226"/>
      <c r="L78" s="226"/>
      <c r="M78" s="171"/>
    </row>
    <row r="79" spans="1:13" ht="24">
      <c r="A79" s="235"/>
      <c r="B79" s="235"/>
      <c r="C79" s="235"/>
      <c r="D79" s="235"/>
      <c r="E79" s="270"/>
      <c r="F79" s="283"/>
      <c r="G79" s="235"/>
      <c r="H79" s="273"/>
      <c r="I79" s="169" t="s">
        <v>382</v>
      </c>
      <c r="J79" s="225">
        <v>30000</v>
      </c>
      <c r="K79" s="226"/>
      <c r="L79" s="226"/>
      <c r="M79" s="171"/>
    </row>
    <row r="80" spans="1:13" ht="12.75">
      <c r="A80" s="236"/>
      <c r="B80" s="236"/>
      <c r="C80" s="236"/>
      <c r="D80" s="236"/>
      <c r="E80" s="271"/>
      <c r="F80" s="284"/>
      <c r="G80" s="236"/>
      <c r="H80" s="274"/>
      <c r="I80" s="168" t="s">
        <v>383</v>
      </c>
      <c r="J80" s="226"/>
      <c r="K80" s="226"/>
      <c r="L80" s="226"/>
      <c r="M80" s="171"/>
    </row>
    <row r="81" spans="1:13" ht="12.75">
      <c r="A81" s="234">
        <v>15</v>
      </c>
      <c r="B81" s="234">
        <v>900</v>
      </c>
      <c r="C81" s="234">
        <v>90095</v>
      </c>
      <c r="D81" s="234">
        <v>6050</v>
      </c>
      <c r="E81" s="269" t="s">
        <v>431</v>
      </c>
      <c r="F81" s="282" t="s">
        <v>252</v>
      </c>
      <c r="G81" s="234">
        <v>2008</v>
      </c>
      <c r="H81" s="272">
        <v>37030</v>
      </c>
      <c r="I81" s="166" t="s">
        <v>398</v>
      </c>
      <c r="J81" s="167">
        <v>37030</v>
      </c>
      <c r="K81" s="167" t="s">
        <v>331</v>
      </c>
      <c r="L81" s="167" t="s">
        <v>331</v>
      </c>
      <c r="M81" s="171"/>
    </row>
    <row r="82" spans="1:13" ht="12.75">
      <c r="A82" s="235"/>
      <c r="B82" s="235"/>
      <c r="C82" s="235"/>
      <c r="D82" s="235"/>
      <c r="E82" s="270"/>
      <c r="F82" s="283"/>
      <c r="G82" s="235"/>
      <c r="H82" s="273"/>
      <c r="I82" s="168" t="s">
        <v>381</v>
      </c>
      <c r="J82" s="226"/>
      <c r="K82" s="226"/>
      <c r="L82" s="226"/>
      <c r="M82" s="171"/>
    </row>
    <row r="83" spans="1:13" ht="24">
      <c r="A83" s="235"/>
      <c r="B83" s="235"/>
      <c r="C83" s="235"/>
      <c r="D83" s="235"/>
      <c r="E83" s="270"/>
      <c r="F83" s="283"/>
      <c r="G83" s="235"/>
      <c r="H83" s="273"/>
      <c r="I83" s="169" t="s">
        <v>382</v>
      </c>
      <c r="J83" s="225">
        <v>37030</v>
      </c>
      <c r="K83" s="225" t="s">
        <v>432</v>
      </c>
      <c r="L83" s="225" t="s">
        <v>331</v>
      </c>
      <c r="M83" s="171"/>
    </row>
    <row r="84" spans="1:13" ht="21.75" customHeight="1">
      <c r="A84" s="236"/>
      <c r="B84" s="236"/>
      <c r="C84" s="236"/>
      <c r="D84" s="236"/>
      <c r="E84" s="271"/>
      <c r="F84" s="284"/>
      <c r="G84" s="236"/>
      <c r="H84" s="274"/>
      <c r="I84" s="168" t="s">
        <v>383</v>
      </c>
      <c r="J84" s="226"/>
      <c r="K84" s="226"/>
      <c r="L84" s="226"/>
      <c r="M84" s="171"/>
    </row>
    <row r="85" spans="1:13" ht="12.75">
      <c r="A85" s="234">
        <v>16</v>
      </c>
      <c r="B85" s="234">
        <v>900</v>
      </c>
      <c r="C85" s="234">
        <v>90095</v>
      </c>
      <c r="D85" s="234">
        <v>6050</v>
      </c>
      <c r="E85" s="269" t="s">
        <v>433</v>
      </c>
      <c r="F85" s="282" t="s">
        <v>252</v>
      </c>
      <c r="G85" s="234">
        <v>2008</v>
      </c>
      <c r="H85" s="272">
        <v>38500</v>
      </c>
      <c r="I85" s="166" t="s">
        <v>398</v>
      </c>
      <c r="J85" s="167">
        <v>38500</v>
      </c>
      <c r="K85" s="167" t="s">
        <v>331</v>
      </c>
      <c r="L85" s="167" t="s">
        <v>331</v>
      </c>
      <c r="M85" s="171"/>
    </row>
    <row r="86" spans="1:13" ht="12.75">
      <c r="A86" s="235"/>
      <c r="B86" s="235"/>
      <c r="C86" s="235"/>
      <c r="D86" s="235"/>
      <c r="E86" s="270"/>
      <c r="F86" s="283"/>
      <c r="G86" s="235"/>
      <c r="H86" s="273"/>
      <c r="I86" s="168" t="s">
        <v>381</v>
      </c>
      <c r="J86" s="226"/>
      <c r="K86" s="226"/>
      <c r="L86" s="226"/>
      <c r="M86" s="171"/>
    </row>
    <row r="87" spans="1:13" ht="24">
      <c r="A87" s="235"/>
      <c r="B87" s="235"/>
      <c r="C87" s="235"/>
      <c r="D87" s="235"/>
      <c r="E87" s="270"/>
      <c r="F87" s="283"/>
      <c r="G87" s="235"/>
      <c r="H87" s="273"/>
      <c r="I87" s="169" t="s">
        <v>382</v>
      </c>
      <c r="J87" s="225">
        <v>38500</v>
      </c>
      <c r="K87" s="225" t="s">
        <v>331</v>
      </c>
      <c r="L87" s="225" t="s">
        <v>331</v>
      </c>
      <c r="M87" s="171"/>
    </row>
    <row r="88" spans="1:13" ht="12.75">
      <c r="A88" s="236"/>
      <c r="B88" s="236"/>
      <c r="C88" s="236"/>
      <c r="D88" s="236"/>
      <c r="E88" s="271"/>
      <c r="F88" s="284"/>
      <c r="G88" s="236"/>
      <c r="H88" s="274"/>
      <c r="I88" s="168" t="s">
        <v>383</v>
      </c>
      <c r="J88" s="226"/>
      <c r="K88" s="226"/>
      <c r="L88" s="226"/>
      <c r="M88" s="171"/>
    </row>
    <row r="89" spans="1:13" ht="12.75">
      <c r="A89" s="234">
        <v>17</v>
      </c>
      <c r="B89" s="234">
        <v>900</v>
      </c>
      <c r="C89" s="234">
        <v>90095</v>
      </c>
      <c r="D89" s="234">
        <v>6050</v>
      </c>
      <c r="E89" s="269" t="s">
        <v>385</v>
      </c>
      <c r="F89" s="282" t="s">
        <v>252</v>
      </c>
      <c r="G89" s="234" t="s">
        <v>384</v>
      </c>
      <c r="H89" s="272">
        <v>1424470</v>
      </c>
      <c r="I89" s="166" t="s">
        <v>398</v>
      </c>
      <c r="J89" s="167">
        <v>424470</v>
      </c>
      <c r="K89" s="167">
        <v>500000</v>
      </c>
      <c r="L89" s="167">
        <v>500000</v>
      </c>
      <c r="M89" s="171"/>
    </row>
    <row r="90" spans="1:13" ht="12.75">
      <c r="A90" s="235"/>
      <c r="B90" s="235"/>
      <c r="C90" s="235"/>
      <c r="D90" s="235"/>
      <c r="E90" s="270"/>
      <c r="F90" s="283"/>
      <c r="G90" s="235"/>
      <c r="H90" s="273"/>
      <c r="I90" s="168" t="s">
        <v>381</v>
      </c>
      <c r="J90" s="226"/>
      <c r="K90" s="226"/>
      <c r="L90" s="226"/>
      <c r="M90" s="171"/>
    </row>
    <row r="91" spans="1:13" ht="24">
      <c r="A91" s="235"/>
      <c r="B91" s="235"/>
      <c r="C91" s="235"/>
      <c r="D91" s="235"/>
      <c r="E91" s="270"/>
      <c r="F91" s="283"/>
      <c r="G91" s="235"/>
      <c r="H91" s="273"/>
      <c r="I91" s="169" t="s">
        <v>382</v>
      </c>
      <c r="J91" s="225">
        <v>424470</v>
      </c>
      <c r="K91" s="225">
        <v>500000</v>
      </c>
      <c r="L91" s="225">
        <v>500000</v>
      </c>
      <c r="M91" s="171"/>
    </row>
    <row r="92" spans="1:13" ht="12.75">
      <c r="A92" s="236"/>
      <c r="B92" s="236"/>
      <c r="C92" s="236"/>
      <c r="D92" s="236"/>
      <c r="E92" s="271"/>
      <c r="F92" s="284"/>
      <c r="G92" s="236"/>
      <c r="H92" s="274"/>
      <c r="I92" s="168" t="s">
        <v>383</v>
      </c>
      <c r="J92" s="226"/>
      <c r="K92" s="226"/>
      <c r="L92" s="226"/>
      <c r="M92" s="171"/>
    </row>
    <row r="93" spans="1:13" ht="12.75">
      <c r="A93" s="257" t="s">
        <v>331</v>
      </c>
      <c r="B93" s="258"/>
      <c r="C93" s="258"/>
      <c r="D93" s="258"/>
      <c r="E93" s="259"/>
      <c r="F93" s="288" t="s">
        <v>402</v>
      </c>
      <c r="G93" s="289"/>
      <c r="H93" s="285">
        <f>H25+H29+H33+H37+H41+H45+H49+H53+H57+H61+H65+H69+H73+H77+H81+H85+H89</f>
        <v>7623600</v>
      </c>
      <c r="I93" s="172" t="s">
        <v>398</v>
      </c>
      <c r="J93" s="173">
        <f>J25+J29+J33+J37+J41+J45+J49+J53+J57+J61+J65+J69+J73+J77+J81+J85+J89</f>
        <v>6494200</v>
      </c>
      <c r="K93" s="173">
        <f>K89</f>
        <v>500000</v>
      </c>
      <c r="L93" s="173">
        <f>L89</f>
        <v>500000</v>
      </c>
      <c r="M93" s="171"/>
    </row>
    <row r="94" spans="1:13" ht="12.75">
      <c r="A94" s="260"/>
      <c r="B94" s="261"/>
      <c r="C94" s="261"/>
      <c r="D94" s="261"/>
      <c r="E94" s="238"/>
      <c r="F94" s="290"/>
      <c r="G94" s="291"/>
      <c r="H94" s="286"/>
      <c r="I94" s="174" t="s">
        <v>381</v>
      </c>
      <c r="J94" s="175">
        <f>J26+J30+J34+J38+J42+J50</f>
        <v>124200</v>
      </c>
      <c r="K94" s="175">
        <f>K34</f>
        <v>4700</v>
      </c>
      <c r="L94" s="175">
        <f>L34</f>
        <v>4700</v>
      </c>
      <c r="M94" s="171"/>
    </row>
    <row r="95" spans="1:13" ht="24">
      <c r="A95" s="260"/>
      <c r="B95" s="261"/>
      <c r="C95" s="261"/>
      <c r="D95" s="261"/>
      <c r="E95" s="238"/>
      <c r="F95" s="290"/>
      <c r="G95" s="291"/>
      <c r="H95" s="286"/>
      <c r="I95" s="176" t="s">
        <v>382</v>
      </c>
      <c r="J95" s="175">
        <f>J47+J55+J59+J63+J67+J75+J79+J83+J87+J91+J71</f>
        <v>2370000</v>
      </c>
      <c r="K95" s="175">
        <f>K63+K91</f>
        <v>560000</v>
      </c>
      <c r="L95" s="175">
        <f>L63+L91</f>
        <v>560000</v>
      </c>
      <c r="M95" s="171"/>
    </row>
    <row r="96" spans="1:13" ht="12.75">
      <c r="A96" s="239"/>
      <c r="B96" s="240"/>
      <c r="C96" s="240"/>
      <c r="D96" s="240"/>
      <c r="E96" s="232"/>
      <c r="F96" s="292"/>
      <c r="G96" s="293"/>
      <c r="H96" s="287"/>
      <c r="I96" s="174" t="s">
        <v>383</v>
      </c>
      <c r="J96" s="175">
        <f>J68</f>
        <v>4000000</v>
      </c>
      <c r="K96" s="170"/>
      <c r="L96" s="170"/>
      <c r="M96" s="171"/>
    </row>
    <row r="97" spans="1:12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</sheetData>
  <sheetProtection/>
  <mergeCells count="163">
    <mergeCell ref="E89:E92"/>
    <mergeCell ref="F89:F92"/>
    <mergeCell ref="E85:E88"/>
    <mergeCell ref="F85:F88"/>
    <mergeCell ref="G85:G88"/>
    <mergeCell ref="H85:H88"/>
    <mergeCell ref="G89:G92"/>
    <mergeCell ref="H89:H92"/>
    <mergeCell ref="C85:C88"/>
    <mergeCell ref="D85:D88"/>
    <mergeCell ref="C89:C92"/>
    <mergeCell ref="D89:D92"/>
    <mergeCell ref="A89:A92"/>
    <mergeCell ref="B89:B92"/>
    <mergeCell ref="A77:A80"/>
    <mergeCell ref="B77:B80"/>
    <mergeCell ref="A81:A84"/>
    <mergeCell ref="B81:B84"/>
    <mergeCell ref="A85:A88"/>
    <mergeCell ref="B85:B88"/>
    <mergeCell ref="H73:H76"/>
    <mergeCell ref="E69:E72"/>
    <mergeCell ref="F69:F72"/>
    <mergeCell ref="C77:C80"/>
    <mergeCell ref="D77:D80"/>
    <mergeCell ref="G77:G80"/>
    <mergeCell ref="H77:H80"/>
    <mergeCell ref="E77:E80"/>
    <mergeCell ref="F77:F80"/>
    <mergeCell ref="C69:C72"/>
    <mergeCell ref="D69:D72"/>
    <mergeCell ref="A73:A76"/>
    <mergeCell ref="B73:B76"/>
    <mergeCell ref="C73:C76"/>
    <mergeCell ref="D73:D76"/>
    <mergeCell ref="A69:A72"/>
    <mergeCell ref="B69:B72"/>
    <mergeCell ref="A65:A68"/>
    <mergeCell ref="B65:B68"/>
    <mergeCell ref="A61:A64"/>
    <mergeCell ref="B61:B64"/>
    <mergeCell ref="A49:A52"/>
    <mergeCell ref="B49:B52"/>
    <mergeCell ref="C49:C52"/>
    <mergeCell ref="D49:D52"/>
    <mergeCell ref="A57:A60"/>
    <mergeCell ref="B57:B60"/>
    <mergeCell ref="G37:G40"/>
    <mergeCell ref="H37:H40"/>
    <mergeCell ref="A41:A44"/>
    <mergeCell ref="B41:B44"/>
    <mergeCell ref="A37:A40"/>
    <mergeCell ref="B37:B40"/>
    <mergeCell ref="C37:C40"/>
    <mergeCell ref="D37:D40"/>
    <mergeCell ref="F37:F40"/>
    <mergeCell ref="H53:H56"/>
    <mergeCell ref="E57:E60"/>
    <mergeCell ref="F57:F60"/>
    <mergeCell ref="G57:G60"/>
    <mergeCell ref="H57:H60"/>
    <mergeCell ref="G53:G56"/>
    <mergeCell ref="G45:G48"/>
    <mergeCell ref="A45:A48"/>
    <mergeCell ref="B45:B48"/>
    <mergeCell ref="C45:C48"/>
    <mergeCell ref="D45:D48"/>
    <mergeCell ref="A53:A56"/>
    <mergeCell ref="B53:B56"/>
    <mergeCell ref="C53:C56"/>
    <mergeCell ref="H45:H48"/>
    <mergeCell ref="E49:E52"/>
    <mergeCell ref="F49:F52"/>
    <mergeCell ref="G49:G52"/>
    <mergeCell ref="H49:H52"/>
    <mergeCell ref="E53:E56"/>
    <mergeCell ref="F53:F56"/>
    <mergeCell ref="C65:C68"/>
    <mergeCell ref="D65:D68"/>
    <mergeCell ref="E61:E64"/>
    <mergeCell ref="F61:F64"/>
    <mergeCell ref="C29:C32"/>
    <mergeCell ref="D29:D32"/>
    <mergeCell ref="F29:F32"/>
    <mergeCell ref="C61:C64"/>
    <mergeCell ref="D61:D64"/>
    <mergeCell ref="E33:E36"/>
    <mergeCell ref="F33:F36"/>
    <mergeCell ref="C41:C44"/>
    <mergeCell ref="F45:F48"/>
    <mergeCell ref="C57:C60"/>
    <mergeCell ref="D25:D28"/>
    <mergeCell ref="E25:E28"/>
    <mergeCell ref="F25:F28"/>
    <mergeCell ref="H93:H96"/>
    <mergeCell ref="F93:G96"/>
    <mergeCell ref="E65:E68"/>
    <mergeCell ref="F65:F68"/>
    <mergeCell ref="D57:D60"/>
    <mergeCell ref="D53:D56"/>
    <mergeCell ref="E37:E40"/>
    <mergeCell ref="E45:E48"/>
    <mergeCell ref="G65:G68"/>
    <mergeCell ref="H65:H68"/>
    <mergeCell ref="E81:E84"/>
    <mergeCell ref="F81:F84"/>
    <mergeCell ref="G69:G72"/>
    <mergeCell ref="H69:H72"/>
    <mergeCell ref="E73:E76"/>
    <mergeCell ref="F73:F76"/>
    <mergeCell ref="G73:G76"/>
    <mergeCell ref="I22:I23"/>
    <mergeCell ref="G41:G44"/>
    <mergeCell ref="H41:H44"/>
    <mergeCell ref="G29:G32"/>
    <mergeCell ref="H29:H32"/>
    <mergeCell ref="G25:G28"/>
    <mergeCell ref="H22:H23"/>
    <mergeCell ref="C81:C84"/>
    <mergeCell ref="D81:D84"/>
    <mergeCell ref="G61:G64"/>
    <mergeCell ref="H61:H64"/>
    <mergeCell ref="G81:G84"/>
    <mergeCell ref="H81:H84"/>
    <mergeCell ref="D41:D44"/>
    <mergeCell ref="E41:E44"/>
    <mergeCell ref="F41:F44"/>
    <mergeCell ref="G33:G36"/>
    <mergeCell ref="O5:O9"/>
    <mergeCell ref="H5:H9"/>
    <mergeCell ref="N6:N9"/>
    <mergeCell ref="H33:H36"/>
    <mergeCell ref="H25:H28"/>
    <mergeCell ref="G22:G23"/>
    <mergeCell ref="J5:N5"/>
    <mergeCell ref="I5:I9"/>
    <mergeCell ref="J22:M22"/>
    <mergeCell ref="A14:E14"/>
    <mergeCell ref="D5:D9"/>
    <mergeCell ref="F5:F9"/>
    <mergeCell ref="D33:D36"/>
    <mergeCell ref="C22:C23"/>
    <mergeCell ref="E29:E32"/>
    <mergeCell ref="D22:D23"/>
    <mergeCell ref="E22:E23"/>
    <mergeCell ref="F22:F23"/>
    <mergeCell ref="C25:C28"/>
    <mergeCell ref="A2:N2"/>
    <mergeCell ref="A5:A9"/>
    <mergeCell ref="B5:B9"/>
    <mergeCell ref="C5:C9"/>
    <mergeCell ref="E5:E9"/>
    <mergeCell ref="B3:N3"/>
    <mergeCell ref="A93:E96"/>
    <mergeCell ref="A22:A23"/>
    <mergeCell ref="B22:B23"/>
    <mergeCell ref="A33:A36"/>
    <mergeCell ref="B33:B36"/>
    <mergeCell ref="A25:A28"/>
    <mergeCell ref="B25:B28"/>
    <mergeCell ref="A29:A32"/>
    <mergeCell ref="B29:B32"/>
    <mergeCell ref="C33:C36"/>
  </mergeCells>
  <printOptions horizontalCentered="1"/>
  <pageMargins left="0.5118110236220472" right="0.3937007874015748" top="1.3779527559055118" bottom="0.5118110236220472" header="0.5118110236220472" footer="0.5118110236220472"/>
  <pageSetup fitToHeight="0" fitToWidth="1" horizontalDpi="600" verticalDpi="600" orientation="landscape" paperSize="9" scale="99" r:id="rId1"/>
  <headerFooter alignWithMargins="0">
    <oddHeader xml:space="preserve">&amp;R&amp;9Załącznik nr 4
do uchwały nr X/89/07
Rady Miejskiej w Golczewie
z dnia 27 grudnia 2007 r. </oddHeader>
    <oddFooter>&amp;C
Strona &amp;P</oddFooter>
  </headerFooter>
  <rowBreaks count="3" manualBreakCount="3">
    <brk id="40" max="255" man="1"/>
    <brk id="64" max="255" man="1"/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zoomScalePageLayoutView="0" workbookViewId="0" topLeftCell="F95">
      <selection activeCell="H115" sqref="H115"/>
    </sheetView>
  </sheetViews>
  <sheetFormatPr defaultColWidth="9.00390625" defaultRowHeight="12.75"/>
  <cols>
    <col min="1" max="1" width="5.625" style="1" customWidth="1"/>
    <col min="2" max="2" width="8.125" style="1" customWidth="1"/>
    <col min="3" max="3" width="9.375" style="1" customWidth="1"/>
    <col min="4" max="4" width="8.875" style="1" customWidth="1"/>
    <col min="5" max="5" width="45.75390625" style="1" customWidth="1"/>
    <col min="6" max="6" width="24.375" style="1" customWidth="1"/>
    <col min="7" max="7" width="11.00390625" style="1" customWidth="1"/>
    <col min="8" max="8" width="14.25390625" style="1" customWidth="1"/>
    <col min="9" max="9" width="16.625" style="1" customWidth="1"/>
    <col min="10" max="10" width="19.375" style="1" customWidth="1"/>
    <col min="11" max="11" width="12.875" style="1" customWidth="1"/>
    <col min="12" max="12" width="0.12890625" style="1" hidden="1" customWidth="1"/>
    <col min="13" max="13" width="12.375" style="1" customWidth="1"/>
    <col min="14" max="14" width="10.625" style="1" customWidth="1"/>
    <col min="15" max="16384" width="9.125" style="1" customWidth="1"/>
  </cols>
  <sheetData>
    <row r="1" spans="1:11" ht="18" hidden="1">
      <c r="A1" s="237" t="s">
        <v>386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8" hidden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0.5" customHeight="1" hidden="1">
      <c r="A3" s="11"/>
      <c r="B3" s="11"/>
      <c r="C3" s="11"/>
      <c r="D3" s="11"/>
      <c r="E3" s="11"/>
      <c r="F3" s="11"/>
      <c r="G3" s="11"/>
      <c r="H3" s="11"/>
      <c r="I3" s="11"/>
      <c r="J3" s="11"/>
      <c r="K3" s="126" t="s">
        <v>40</v>
      </c>
    </row>
    <row r="4" spans="1:11" s="34" customFormat="1" ht="19.5" customHeight="1" hidden="1">
      <c r="A4" s="227" t="s">
        <v>57</v>
      </c>
      <c r="B4" s="227" t="s">
        <v>2</v>
      </c>
      <c r="C4" s="227" t="s">
        <v>39</v>
      </c>
      <c r="D4" s="230" t="s">
        <v>86</v>
      </c>
      <c r="E4" s="230" t="s">
        <v>80</v>
      </c>
      <c r="F4" s="277" t="s">
        <v>67</v>
      </c>
      <c r="G4" s="278"/>
      <c r="H4" s="278"/>
      <c r="I4" s="278"/>
      <c r="J4" s="279"/>
      <c r="K4" s="230" t="s">
        <v>83</v>
      </c>
    </row>
    <row r="5" spans="1:11" s="34" customFormat="1" ht="19.5" customHeight="1" hidden="1">
      <c r="A5" s="228"/>
      <c r="B5" s="228"/>
      <c r="C5" s="228"/>
      <c r="D5" s="231"/>
      <c r="E5" s="231"/>
      <c r="F5" s="230" t="s">
        <v>308</v>
      </c>
      <c r="G5" s="277" t="s">
        <v>93</v>
      </c>
      <c r="H5" s="278"/>
      <c r="I5" s="278"/>
      <c r="J5" s="279"/>
      <c r="K5" s="231"/>
    </row>
    <row r="6" spans="1:11" s="34" customFormat="1" ht="29.25" customHeight="1" hidden="1">
      <c r="A6" s="228"/>
      <c r="B6" s="228"/>
      <c r="C6" s="228"/>
      <c r="D6" s="231"/>
      <c r="E6" s="231"/>
      <c r="F6" s="231"/>
      <c r="G6" s="230" t="s">
        <v>84</v>
      </c>
      <c r="H6" s="230" t="s">
        <v>74</v>
      </c>
      <c r="I6" s="230" t="s">
        <v>87</v>
      </c>
      <c r="J6" s="230" t="s">
        <v>75</v>
      </c>
      <c r="K6" s="231"/>
    </row>
    <row r="7" spans="1:11" s="34" customFormat="1" ht="19.5" customHeight="1" hidden="1">
      <c r="A7" s="228"/>
      <c r="B7" s="228"/>
      <c r="C7" s="228"/>
      <c r="D7" s="231"/>
      <c r="E7" s="231"/>
      <c r="F7" s="231"/>
      <c r="G7" s="231"/>
      <c r="H7" s="231"/>
      <c r="I7" s="231"/>
      <c r="J7" s="231"/>
      <c r="K7" s="231"/>
    </row>
    <row r="8" spans="1:11" s="34" customFormat="1" ht="19.5" customHeight="1" hidden="1">
      <c r="A8" s="229"/>
      <c r="B8" s="229"/>
      <c r="C8" s="229"/>
      <c r="D8" s="262"/>
      <c r="E8" s="262"/>
      <c r="F8" s="262"/>
      <c r="G8" s="262"/>
      <c r="H8" s="262"/>
      <c r="I8" s="262"/>
      <c r="J8" s="262"/>
      <c r="K8" s="262"/>
    </row>
    <row r="9" spans="1:11" ht="7.5" customHeight="1" hidden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</row>
    <row r="10" spans="1:11" ht="51" customHeight="1" hidden="1">
      <c r="A10" s="26" t="s">
        <v>12</v>
      </c>
      <c r="B10" s="84">
        <v>600</v>
      </c>
      <c r="C10" s="84">
        <v>60016</v>
      </c>
      <c r="D10" s="52" t="s">
        <v>254</v>
      </c>
      <c r="E10" s="66">
        <v>54000</v>
      </c>
      <c r="F10" s="66">
        <v>54000</v>
      </c>
      <c r="G10" s="66">
        <v>54000</v>
      </c>
      <c r="H10" s="66"/>
      <c r="I10" s="89" t="s">
        <v>85</v>
      </c>
      <c r="J10" s="66"/>
      <c r="K10" s="103" t="s">
        <v>252</v>
      </c>
    </row>
    <row r="11" spans="1:11" ht="51" customHeight="1" hidden="1">
      <c r="A11" s="27" t="s">
        <v>13</v>
      </c>
      <c r="B11" s="69" t="s">
        <v>116</v>
      </c>
      <c r="C11" s="69" t="s">
        <v>122</v>
      </c>
      <c r="D11" s="92" t="s">
        <v>255</v>
      </c>
      <c r="E11" s="67">
        <v>15000</v>
      </c>
      <c r="F11" s="67">
        <v>15000</v>
      </c>
      <c r="G11" s="67">
        <v>15000</v>
      </c>
      <c r="H11" s="67"/>
      <c r="I11" s="90" t="s">
        <v>85</v>
      </c>
      <c r="J11" s="67"/>
      <c r="K11" s="88" t="s">
        <v>252</v>
      </c>
    </row>
    <row r="12" spans="1:11" ht="51" customHeight="1" hidden="1">
      <c r="A12" s="27" t="s">
        <v>14</v>
      </c>
      <c r="B12" s="69" t="s">
        <v>129</v>
      </c>
      <c r="C12" s="69" t="s">
        <v>130</v>
      </c>
      <c r="D12" s="92" t="s">
        <v>322</v>
      </c>
      <c r="E12" s="67">
        <v>23500</v>
      </c>
      <c r="F12" s="67">
        <v>4700</v>
      </c>
      <c r="G12" s="67">
        <v>4700</v>
      </c>
      <c r="H12" s="67"/>
      <c r="I12" s="90" t="s">
        <v>85</v>
      </c>
      <c r="J12" s="67"/>
      <c r="K12" s="88" t="s">
        <v>252</v>
      </c>
    </row>
    <row r="13" spans="1:11" ht="51" customHeight="1" hidden="1">
      <c r="A13" s="27" t="s">
        <v>1</v>
      </c>
      <c r="B13" s="69" t="s">
        <v>129</v>
      </c>
      <c r="C13" s="69" t="s">
        <v>132</v>
      </c>
      <c r="D13" s="92" t="s">
        <v>305</v>
      </c>
      <c r="E13" s="67">
        <v>20000</v>
      </c>
      <c r="F13" s="67">
        <v>15000</v>
      </c>
      <c r="G13" s="67">
        <v>15000</v>
      </c>
      <c r="H13" s="67"/>
      <c r="I13" s="102" t="s">
        <v>85</v>
      </c>
      <c r="J13" s="67"/>
      <c r="K13" s="88" t="s">
        <v>252</v>
      </c>
    </row>
    <row r="14" spans="1:11" ht="51" customHeight="1" hidden="1">
      <c r="A14" s="27" t="s">
        <v>18</v>
      </c>
      <c r="B14" s="69" t="s">
        <v>243</v>
      </c>
      <c r="C14" s="69" t="s">
        <v>263</v>
      </c>
      <c r="D14" s="92" t="s">
        <v>323</v>
      </c>
      <c r="E14" s="67">
        <v>10000</v>
      </c>
      <c r="F14" s="67">
        <v>10000</v>
      </c>
      <c r="G14" s="67">
        <v>10000</v>
      </c>
      <c r="H14" s="67"/>
      <c r="I14" s="102" t="s">
        <v>85</v>
      </c>
      <c r="J14" s="67"/>
      <c r="K14" s="88" t="s">
        <v>252</v>
      </c>
    </row>
    <row r="15" spans="1:11" ht="51" customHeight="1" hidden="1">
      <c r="A15" s="27" t="s">
        <v>21</v>
      </c>
      <c r="B15" s="69" t="s">
        <v>233</v>
      </c>
      <c r="C15" s="69" t="s">
        <v>304</v>
      </c>
      <c r="D15" s="92" t="s">
        <v>306</v>
      </c>
      <c r="E15" s="67">
        <v>70000</v>
      </c>
      <c r="F15" s="67">
        <v>70000</v>
      </c>
      <c r="G15" s="67">
        <v>70000</v>
      </c>
      <c r="H15" s="67"/>
      <c r="I15" s="91" t="s">
        <v>85</v>
      </c>
      <c r="J15" s="67"/>
      <c r="K15" s="98" t="s">
        <v>252</v>
      </c>
    </row>
    <row r="16" spans="1:11" ht="22.5" customHeight="1" hidden="1">
      <c r="A16" s="263" t="s">
        <v>79</v>
      </c>
      <c r="B16" s="264"/>
      <c r="C16" s="264"/>
      <c r="D16" s="265"/>
      <c r="E16" s="83">
        <f>SUM(E10:E15)</f>
        <v>192500</v>
      </c>
      <c r="F16" s="96">
        <f>SUM(F10:F15)</f>
        <v>168700</v>
      </c>
      <c r="G16" s="83">
        <f>SUM(G10:G15)</f>
        <v>168700</v>
      </c>
      <c r="H16" s="83"/>
      <c r="I16" s="83"/>
      <c r="J16" s="83"/>
      <c r="K16" s="47" t="s">
        <v>45</v>
      </c>
    </row>
    <row r="17" ht="12.75" customHeight="1" hidden="1"/>
    <row r="18" ht="12.75" hidden="1">
      <c r="A18" s="1" t="s">
        <v>66</v>
      </c>
    </row>
    <row r="19" ht="12.75" hidden="1">
      <c r="A19" s="1" t="s">
        <v>63</v>
      </c>
    </row>
    <row r="20" ht="12.75" hidden="1">
      <c r="A20" s="1" t="s">
        <v>64</v>
      </c>
    </row>
    <row r="21" ht="12.75" hidden="1">
      <c r="A21" s="1" t="s">
        <v>65</v>
      </c>
    </row>
    <row r="22" spans="2:14" ht="12.75" hidden="1">
      <c r="B22" s="324" t="s">
        <v>57</v>
      </c>
      <c r="C22" s="324" t="s">
        <v>2</v>
      </c>
      <c r="D22" s="324" t="s">
        <v>39</v>
      </c>
      <c r="E22" s="325" t="s">
        <v>4</v>
      </c>
      <c r="F22" s="323" t="s">
        <v>86</v>
      </c>
      <c r="G22" s="323" t="s">
        <v>376</v>
      </c>
      <c r="H22" s="323" t="s">
        <v>372</v>
      </c>
      <c r="I22" s="323" t="s">
        <v>377</v>
      </c>
      <c r="J22" s="323" t="s">
        <v>374</v>
      </c>
      <c r="K22" s="326" t="s">
        <v>399</v>
      </c>
      <c r="L22" s="327"/>
      <c r="M22" s="327"/>
      <c r="N22" s="327"/>
    </row>
    <row r="23" spans="1:14" ht="51.75" customHeight="1" hidden="1">
      <c r="A23" s="51"/>
      <c r="B23" s="324"/>
      <c r="C23" s="324"/>
      <c r="D23" s="324"/>
      <c r="E23" s="325"/>
      <c r="F23" s="323"/>
      <c r="G23" s="323"/>
      <c r="H23" s="323"/>
      <c r="I23" s="323"/>
      <c r="J23" s="323"/>
      <c r="K23" s="328"/>
      <c r="L23" s="329"/>
      <c r="M23" s="329"/>
      <c r="N23" s="329"/>
    </row>
    <row r="24" spans="2:11" ht="12.75" hidden="1">
      <c r="B24" s="146">
        <v>1</v>
      </c>
      <c r="C24" s="146">
        <v>2</v>
      </c>
      <c r="D24" s="146">
        <v>3</v>
      </c>
      <c r="E24" s="146">
        <v>4</v>
      </c>
      <c r="F24" s="146">
        <v>5</v>
      </c>
      <c r="G24" s="146">
        <v>6</v>
      </c>
      <c r="H24" s="146">
        <v>7</v>
      </c>
      <c r="I24" s="146">
        <v>8</v>
      </c>
      <c r="J24" s="148">
        <v>9</v>
      </c>
      <c r="K24" s="146">
        <v>10</v>
      </c>
    </row>
    <row r="25" spans="2:11" ht="12.75" hidden="1">
      <c r="B25" s="309">
        <v>1</v>
      </c>
      <c r="C25" s="309">
        <v>750</v>
      </c>
      <c r="D25" s="309">
        <v>75023</v>
      </c>
      <c r="E25" s="309">
        <v>6060</v>
      </c>
      <c r="F25" s="312" t="s">
        <v>387</v>
      </c>
      <c r="G25" s="315" t="s">
        <v>252</v>
      </c>
      <c r="H25" s="309">
        <v>2008</v>
      </c>
      <c r="I25" s="318">
        <v>26000</v>
      </c>
      <c r="J25" s="149" t="s">
        <v>380</v>
      </c>
      <c r="K25" s="68">
        <v>26000</v>
      </c>
    </row>
    <row r="26" spans="2:11" ht="12.75" hidden="1">
      <c r="B26" s="310"/>
      <c r="C26" s="310"/>
      <c r="D26" s="310"/>
      <c r="E26" s="310"/>
      <c r="F26" s="313"/>
      <c r="G26" s="316"/>
      <c r="H26" s="310"/>
      <c r="I26" s="319"/>
      <c r="J26" s="150" t="s">
        <v>381</v>
      </c>
      <c r="K26" s="153">
        <v>26000</v>
      </c>
    </row>
    <row r="27" spans="2:11" ht="28.5" customHeight="1" hidden="1">
      <c r="B27" s="310"/>
      <c r="C27" s="310"/>
      <c r="D27" s="310"/>
      <c r="E27" s="310"/>
      <c r="F27" s="313"/>
      <c r="G27" s="316"/>
      <c r="H27" s="310"/>
      <c r="I27" s="319"/>
      <c r="J27" s="151" t="s">
        <v>382</v>
      </c>
      <c r="K27" s="152"/>
    </row>
    <row r="28" spans="2:11" ht="12.75" hidden="1">
      <c r="B28" s="311"/>
      <c r="C28" s="311"/>
      <c r="D28" s="311"/>
      <c r="E28" s="311"/>
      <c r="F28" s="314"/>
      <c r="G28" s="317"/>
      <c r="H28" s="311"/>
      <c r="I28" s="320"/>
      <c r="J28" s="150" t="s">
        <v>383</v>
      </c>
      <c r="K28" s="152"/>
    </row>
    <row r="29" spans="2:11" ht="12.75" hidden="1">
      <c r="B29" s="309">
        <v>2</v>
      </c>
      <c r="C29" s="309">
        <v>750</v>
      </c>
      <c r="D29" s="309">
        <v>75075</v>
      </c>
      <c r="E29" s="309">
        <v>6060</v>
      </c>
      <c r="F29" s="312" t="s">
        <v>388</v>
      </c>
      <c r="G29" s="315" t="s">
        <v>252</v>
      </c>
      <c r="H29" s="309">
        <v>2008</v>
      </c>
      <c r="I29" s="318">
        <v>9000</v>
      </c>
      <c r="J29" s="149" t="s">
        <v>380</v>
      </c>
      <c r="K29" s="68">
        <v>9000</v>
      </c>
    </row>
    <row r="30" spans="2:11" ht="12.75" hidden="1">
      <c r="B30" s="310"/>
      <c r="C30" s="310"/>
      <c r="D30" s="310"/>
      <c r="E30" s="310"/>
      <c r="F30" s="313"/>
      <c r="G30" s="316"/>
      <c r="H30" s="310"/>
      <c r="I30" s="321"/>
      <c r="J30" s="150" t="s">
        <v>381</v>
      </c>
      <c r="K30" s="153">
        <v>9000</v>
      </c>
    </row>
    <row r="31" spans="2:11" ht="29.25" customHeight="1" hidden="1">
      <c r="B31" s="310"/>
      <c r="C31" s="310"/>
      <c r="D31" s="310"/>
      <c r="E31" s="310"/>
      <c r="F31" s="313"/>
      <c r="G31" s="316"/>
      <c r="H31" s="310"/>
      <c r="I31" s="321"/>
      <c r="J31" s="151" t="s">
        <v>382</v>
      </c>
      <c r="K31" s="153" t="s">
        <v>331</v>
      </c>
    </row>
    <row r="32" spans="2:11" ht="12.75" hidden="1">
      <c r="B32" s="311"/>
      <c r="C32" s="311"/>
      <c r="D32" s="311"/>
      <c r="E32" s="311"/>
      <c r="F32" s="314"/>
      <c r="G32" s="317"/>
      <c r="H32" s="311"/>
      <c r="I32" s="322"/>
      <c r="J32" s="150" t="s">
        <v>383</v>
      </c>
      <c r="K32" s="152"/>
    </row>
    <row r="33" spans="2:11" ht="12.75" hidden="1">
      <c r="B33" s="309">
        <v>3</v>
      </c>
      <c r="C33" s="309">
        <v>754</v>
      </c>
      <c r="D33" s="309">
        <v>75405</v>
      </c>
      <c r="E33" s="309">
        <v>6620</v>
      </c>
      <c r="F33" s="312" t="s">
        <v>378</v>
      </c>
      <c r="G33" s="315" t="s">
        <v>252</v>
      </c>
      <c r="H33" s="309" t="s">
        <v>379</v>
      </c>
      <c r="I33" s="318">
        <v>23500</v>
      </c>
      <c r="J33" s="149" t="s">
        <v>380</v>
      </c>
      <c r="K33" s="68">
        <v>4700</v>
      </c>
    </row>
    <row r="34" spans="2:11" ht="12.75" hidden="1">
      <c r="B34" s="310"/>
      <c r="C34" s="310"/>
      <c r="D34" s="310"/>
      <c r="E34" s="310"/>
      <c r="F34" s="313"/>
      <c r="G34" s="316"/>
      <c r="H34" s="310"/>
      <c r="I34" s="321"/>
      <c r="J34" s="150" t="s">
        <v>381</v>
      </c>
      <c r="K34" s="153">
        <v>4700</v>
      </c>
    </row>
    <row r="35" spans="2:11" ht="26.25" customHeight="1" hidden="1">
      <c r="B35" s="310"/>
      <c r="C35" s="310"/>
      <c r="D35" s="310"/>
      <c r="E35" s="310"/>
      <c r="F35" s="313"/>
      <c r="G35" s="316"/>
      <c r="H35" s="310"/>
      <c r="I35" s="321"/>
      <c r="J35" s="151" t="s">
        <v>382</v>
      </c>
      <c r="K35" s="153" t="s">
        <v>331</v>
      </c>
    </row>
    <row r="36" spans="2:11" ht="12.75" hidden="1">
      <c r="B36" s="311"/>
      <c r="C36" s="311"/>
      <c r="D36" s="311"/>
      <c r="E36" s="311"/>
      <c r="F36" s="314"/>
      <c r="G36" s="317"/>
      <c r="H36" s="311"/>
      <c r="I36" s="322"/>
      <c r="J36" s="150" t="s">
        <v>383</v>
      </c>
      <c r="K36" s="152"/>
    </row>
    <row r="37" spans="2:11" ht="12.75" hidden="1">
      <c r="B37" s="309">
        <v>4</v>
      </c>
      <c r="C37" s="309">
        <v>754</v>
      </c>
      <c r="D37" s="309">
        <v>75412</v>
      </c>
      <c r="E37" s="309">
        <v>6050</v>
      </c>
      <c r="F37" s="312" t="s">
        <v>389</v>
      </c>
      <c r="G37" s="315" t="s">
        <v>252</v>
      </c>
      <c r="H37" s="309">
        <v>2008</v>
      </c>
      <c r="I37" s="318">
        <v>40000</v>
      </c>
      <c r="J37" s="149" t="s">
        <v>380</v>
      </c>
      <c r="K37" s="68">
        <v>40000</v>
      </c>
    </row>
    <row r="38" spans="2:11" ht="12.75" hidden="1">
      <c r="B38" s="310"/>
      <c r="C38" s="310"/>
      <c r="D38" s="310"/>
      <c r="E38" s="310"/>
      <c r="F38" s="313"/>
      <c r="G38" s="316"/>
      <c r="H38" s="310"/>
      <c r="I38" s="319"/>
      <c r="J38" s="150" t="s">
        <v>381</v>
      </c>
      <c r="K38" s="153">
        <v>40000</v>
      </c>
    </row>
    <row r="39" spans="2:11" ht="24" hidden="1">
      <c r="B39" s="310"/>
      <c r="C39" s="310"/>
      <c r="D39" s="310"/>
      <c r="E39" s="310"/>
      <c r="F39" s="313"/>
      <c r="G39" s="316"/>
      <c r="H39" s="310"/>
      <c r="I39" s="319"/>
      <c r="J39" s="151" t="s">
        <v>382</v>
      </c>
      <c r="K39" s="152"/>
    </row>
    <row r="40" spans="2:11" ht="12.75" hidden="1">
      <c r="B40" s="311"/>
      <c r="C40" s="311"/>
      <c r="D40" s="311"/>
      <c r="E40" s="311"/>
      <c r="F40" s="314"/>
      <c r="G40" s="317"/>
      <c r="H40" s="311"/>
      <c r="I40" s="320"/>
      <c r="J40" s="150" t="s">
        <v>383</v>
      </c>
      <c r="K40" s="152"/>
    </row>
    <row r="41" spans="2:11" ht="12.75" hidden="1">
      <c r="B41" s="309">
        <v>5</v>
      </c>
      <c r="C41" s="309">
        <v>754</v>
      </c>
      <c r="D41" s="309">
        <v>75412</v>
      </c>
      <c r="E41" s="309">
        <v>6060</v>
      </c>
      <c r="F41" s="312" t="s">
        <v>390</v>
      </c>
      <c r="G41" s="315" t="s">
        <v>252</v>
      </c>
      <c r="H41" s="309">
        <v>2008</v>
      </c>
      <c r="I41" s="318">
        <v>40000</v>
      </c>
      <c r="J41" s="149" t="s">
        <v>380</v>
      </c>
      <c r="K41" s="68">
        <v>40000</v>
      </c>
    </row>
    <row r="42" spans="2:11" ht="12.75" hidden="1">
      <c r="B42" s="310"/>
      <c r="C42" s="310"/>
      <c r="D42" s="310"/>
      <c r="E42" s="310"/>
      <c r="F42" s="313"/>
      <c r="G42" s="316"/>
      <c r="H42" s="310"/>
      <c r="I42" s="319"/>
      <c r="J42" s="150" t="s">
        <v>381</v>
      </c>
      <c r="K42" s="153">
        <v>40000</v>
      </c>
    </row>
    <row r="43" spans="2:11" ht="24" hidden="1">
      <c r="B43" s="310"/>
      <c r="C43" s="310"/>
      <c r="D43" s="310"/>
      <c r="E43" s="310"/>
      <c r="F43" s="313"/>
      <c r="G43" s="316"/>
      <c r="H43" s="310"/>
      <c r="I43" s="319"/>
      <c r="J43" s="151" t="s">
        <v>382</v>
      </c>
      <c r="K43" s="152"/>
    </row>
    <row r="44" spans="2:11" ht="12.75" hidden="1">
      <c r="B44" s="311"/>
      <c r="C44" s="311"/>
      <c r="D44" s="311"/>
      <c r="E44" s="311"/>
      <c r="F44" s="314"/>
      <c r="G44" s="317"/>
      <c r="H44" s="311"/>
      <c r="I44" s="320"/>
      <c r="J44" s="150" t="s">
        <v>383</v>
      </c>
      <c r="K44" s="152"/>
    </row>
    <row r="45" spans="2:11" ht="12.75" hidden="1">
      <c r="B45" s="309">
        <v>6</v>
      </c>
      <c r="C45" s="309">
        <v>801</v>
      </c>
      <c r="D45" s="309">
        <v>80104</v>
      </c>
      <c r="E45" s="309">
        <v>6050</v>
      </c>
      <c r="F45" s="312" t="s">
        <v>391</v>
      </c>
      <c r="G45" s="315" t="s">
        <v>252</v>
      </c>
      <c r="H45" s="309">
        <v>2008</v>
      </c>
      <c r="I45" s="318">
        <v>30000</v>
      </c>
      <c r="J45" s="149" t="s">
        <v>380</v>
      </c>
      <c r="K45" s="68">
        <v>30000</v>
      </c>
    </row>
    <row r="46" spans="2:11" ht="12.75" hidden="1">
      <c r="B46" s="310"/>
      <c r="C46" s="310"/>
      <c r="D46" s="310"/>
      <c r="E46" s="310"/>
      <c r="F46" s="313"/>
      <c r="G46" s="316"/>
      <c r="H46" s="310"/>
      <c r="I46" s="319"/>
      <c r="J46" s="150" t="s">
        <v>381</v>
      </c>
      <c r="K46" s="153" t="s">
        <v>331</v>
      </c>
    </row>
    <row r="47" spans="2:11" ht="24" hidden="1">
      <c r="B47" s="310"/>
      <c r="C47" s="310"/>
      <c r="D47" s="310"/>
      <c r="E47" s="310"/>
      <c r="F47" s="313"/>
      <c r="G47" s="316"/>
      <c r="H47" s="310"/>
      <c r="I47" s="319"/>
      <c r="J47" s="151" t="s">
        <v>382</v>
      </c>
      <c r="K47" s="153">
        <v>30000</v>
      </c>
    </row>
    <row r="48" spans="2:11" ht="12.75" hidden="1">
      <c r="B48" s="311"/>
      <c r="C48" s="311"/>
      <c r="D48" s="311"/>
      <c r="E48" s="311"/>
      <c r="F48" s="314"/>
      <c r="G48" s="317"/>
      <c r="H48" s="311"/>
      <c r="I48" s="320"/>
      <c r="J48" s="150" t="s">
        <v>383</v>
      </c>
      <c r="K48" s="152"/>
    </row>
    <row r="49" spans="2:11" ht="12.75" hidden="1">
      <c r="B49" s="309">
        <v>7</v>
      </c>
      <c r="C49" s="309">
        <v>801</v>
      </c>
      <c r="D49" s="309">
        <v>80110</v>
      </c>
      <c r="E49" s="309">
        <v>6060</v>
      </c>
      <c r="F49" s="312" t="s">
        <v>392</v>
      </c>
      <c r="G49" s="315" t="s">
        <v>393</v>
      </c>
      <c r="H49" s="309">
        <v>2008</v>
      </c>
      <c r="I49" s="318">
        <v>4500</v>
      </c>
      <c r="J49" s="149" t="s">
        <v>380</v>
      </c>
      <c r="K49" s="68">
        <v>4500</v>
      </c>
    </row>
    <row r="50" spans="2:11" ht="12.75" hidden="1">
      <c r="B50" s="310"/>
      <c r="C50" s="310"/>
      <c r="D50" s="310"/>
      <c r="E50" s="310"/>
      <c r="F50" s="313"/>
      <c r="G50" s="316"/>
      <c r="H50" s="310"/>
      <c r="I50" s="319"/>
      <c r="J50" s="150" t="s">
        <v>381</v>
      </c>
      <c r="K50" s="153">
        <v>4500</v>
      </c>
    </row>
    <row r="51" spans="2:11" ht="24" hidden="1">
      <c r="B51" s="310"/>
      <c r="C51" s="310"/>
      <c r="D51" s="310"/>
      <c r="E51" s="310"/>
      <c r="F51" s="313"/>
      <c r="G51" s="316"/>
      <c r="H51" s="310"/>
      <c r="I51" s="319"/>
      <c r="J51" s="151" t="s">
        <v>382</v>
      </c>
      <c r="K51" s="153" t="s">
        <v>331</v>
      </c>
    </row>
    <row r="52" spans="2:11" ht="18" customHeight="1" hidden="1">
      <c r="B52" s="311"/>
      <c r="C52" s="311"/>
      <c r="D52" s="311"/>
      <c r="E52" s="311"/>
      <c r="F52" s="314"/>
      <c r="G52" s="317"/>
      <c r="H52" s="311"/>
      <c r="I52" s="320"/>
      <c r="J52" s="150" t="s">
        <v>383</v>
      </c>
      <c r="K52" s="152"/>
    </row>
    <row r="53" spans="2:11" ht="12.75" hidden="1">
      <c r="B53" s="309">
        <v>8</v>
      </c>
      <c r="C53" s="309">
        <v>900</v>
      </c>
      <c r="D53" s="309">
        <v>90001</v>
      </c>
      <c r="E53" s="309">
        <v>6050</v>
      </c>
      <c r="F53" s="312" t="s">
        <v>394</v>
      </c>
      <c r="G53" s="315" t="s">
        <v>252</v>
      </c>
      <c r="H53" s="309">
        <v>2008</v>
      </c>
      <c r="I53" s="318">
        <v>180000</v>
      </c>
      <c r="J53" s="149" t="s">
        <v>380</v>
      </c>
      <c r="K53" s="68">
        <v>180000</v>
      </c>
    </row>
    <row r="54" spans="2:11" ht="12.75" hidden="1">
      <c r="B54" s="310"/>
      <c r="C54" s="310"/>
      <c r="D54" s="310"/>
      <c r="E54" s="310"/>
      <c r="F54" s="313"/>
      <c r="G54" s="316"/>
      <c r="H54" s="310"/>
      <c r="I54" s="319"/>
      <c r="J54" s="150" t="s">
        <v>381</v>
      </c>
      <c r="K54" s="153"/>
    </row>
    <row r="55" spans="2:11" ht="24" hidden="1">
      <c r="B55" s="310"/>
      <c r="C55" s="310"/>
      <c r="D55" s="310"/>
      <c r="E55" s="310"/>
      <c r="F55" s="313"/>
      <c r="G55" s="316"/>
      <c r="H55" s="310"/>
      <c r="I55" s="319"/>
      <c r="J55" s="151" t="s">
        <v>382</v>
      </c>
      <c r="K55" s="153">
        <v>180000</v>
      </c>
    </row>
    <row r="56" spans="2:11" ht="12.75" hidden="1">
      <c r="B56" s="311"/>
      <c r="C56" s="311"/>
      <c r="D56" s="311"/>
      <c r="E56" s="311"/>
      <c r="F56" s="314"/>
      <c r="G56" s="317"/>
      <c r="H56" s="311"/>
      <c r="I56" s="320"/>
      <c r="J56" s="150" t="s">
        <v>383</v>
      </c>
      <c r="K56" s="152"/>
    </row>
    <row r="57" spans="2:11" ht="12.75" hidden="1">
      <c r="B57" s="309">
        <v>9</v>
      </c>
      <c r="C57" s="309">
        <v>900</v>
      </c>
      <c r="D57" s="309">
        <v>90001</v>
      </c>
      <c r="E57" s="309">
        <v>6050</v>
      </c>
      <c r="F57" s="312" t="s">
        <v>404</v>
      </c>
      <c r="G57" s="315" t="s">
        <v>252</v>
      </c>
      <c r="H57" s="309">
        <v>2008</v>
      </c>
      <c r="I57" s="318">
        <v>1000000</v>
      </c>
      <c r="J57" s="149" t="s">
        <v>380</v>
      </c>
      <c r="K57" s="68">
        <v>1000000</v>
      </c>
    </row>
    <row r="58" spans="2:11" ht="12.75" hidden="1">
      <c r="B58" s="310"/>
      <c r="C58" s="310"/>
      <c r="D58" s="310"/>
      <c r="E58" s="310"/>
      <c r="F58" s="313"/>
      <c r="G58" s="316"/>
      <c r="H58" s="310"/>
      <c r="I58" s="319"/>
      <c r="J58" s="150" t="s">
        <v>381</v>
      </c>
      <c r="K58" s="153" t="s">
        <v>331</v>
      </c>
    </row>
    <row r="59" spans="2:11" ht="24" hidden="1">
      <c r="B59" s="310"/>
      <c r="C59" s="310"/>
      <c r="D59" s="310"/>
      <c r="E59" s="310"/>
      <c r="F59" s="313"/>
      <c r="G59" s="316"/>
      <c r="H59" s="310"/>
      <c r="I59" s="319"/>
      <c r="J59" s="151" t="s">
        <v>382</v>
      </c>
      <c r="K59" s="153">
        <v>1000000</v>
      </c>
    </row>
    <row r="60" spans="2:11" ht="12.75" hidden="1">
      <c r="B60" s="311"/>
      <c r="C60" s="311"/>
      <c r="D60" s="311"/>
      <c r="E60" s="311"/>
      <c r="F60" s="314"/>
      <c r="G60" s="317"/>
      <c r="H60" s="311"/>
      <c r="I60" s="320"/>
      <c r="J60" s="150" t="s">
        <v>383</v>
      </c>
      <c r="K60" s="152"/>
    </row>
    <row r="61" spans="2:11" ht="12.75" hidden="1">
      <c r="B61" s="309">
        <v>10</v>
      </c>
      <c r="C61" s="309">
        <v>900</v>
      </c>
      <c r="D61" s="309">
        <v>90001</v>
      </c>
      <c r="E61" s="309">
        <v>6050</v>
      </c>
      <c r="F61" s="312" t="s">
        <v>395</v>
      </c>
      <c r="G61" s="315" t="s">
        <v>252</v>
      </c>
      <c r="H61" s="309" t="s">
        <v>384</v>
      </c>
      <c r="I61" s="318">
        <v>180000</v>
      </c>
      <c r="J61" s="149" t="s">
        <v>380</v>
      </c>
      <c r="K61" s="68">
        <v>60000</v>
      </c>
    </row>
    <row r="62" spans="2:11" ht="12.75" hidden="1">
      <c r="B62" s="310"/>
      <c r="C62" s="310"/>
      <c r="D62" s="310"/>
      <c r="E62" s="310"/>
      <c r="F62" s="313"/>
      <c r="G62" s="316"/>
      <c r="H62" s="310"/>
      <c r="I62" s="319"/>
      <c r="J62" s="150" t="s">
        <v>381</v>
      </c>
      <c r="K62" s="153" t="s">
        <v>331</v>
      </c>
    </row>
    <row r="63" spans="2:11" ht="24" hidden="1">
      <c r="B63" s="310"/>
      <c r="C63" s="310"/>
      <c r="D63" s="310"/>
      <c r="E63" s="310"/>
      <c r="F63" s="313"/>
      <c r="G63" s="316"/>
      <c r="H63" s="310"/>
      <c r="I63" s="319"/>
      <c r="J63" s="151" t="s">
        <v>382</v>
      </c>
      <c r="K63" s="153">
        <v>60000</v>
      </c>
    </row>
    <row r="64" spans="2:11" ht="12.75" hidden="1">
      <c r="B64" s="311"/>
      <c r="C64" s="311"/>
      <c r="D64" s="311"/>
      <c r="E64" s="311"/>
      <c r="F64" s="314"/>
      <c r="G64" s="317"/>
      <c r="H64" s="311"/>
      <c r="I64" s="320"/>
      <c r="J64" s="150" t="s">
        <v>383</v>
      </c>
      <c r="K64" s="152"/>
    </row>
    <row r="65" spans="2:11" ht="12.75" hidden="1">
      <c r="B65" s="309">
        <v>11</v>
      </c>
      <c r="C65" s="309">
        <v>900</v>
      </c>
      <c r="D65" s="309">
        <v>90001</v>
      </c>
      <c r="E65" s="309">
        <v>6050</v>
      </c>
      <c r="F65" s="312" t="s">
        <v>400</v>
      </c>
      <c r="G65" s="315" t="s">
        <v>252</v>
      </c>
      <c r="H65" s="309">
        <v>2008</v>
      </c>
      <c r="I65" s="318">
        <v>4500000</v>
      </c>
      <c r="J65" s="149" t="s">
        <v>380</v>
      </c>
      <c r="K65" s="68">
        <v>4500000</v>
      </c>
    </row>
    <row r="66" spans="2:11" ht="12.75" hidden="1">
      <c r="B66" s="310"/>
      <c r="C66" s="310"/>
      <c r="D66" s="310"/>
      <c r="E66" s="310"/>
      <c r="F66" s="313"/>
      <c r="G66" s="316"/>
      <c r="H66" s="310"/>
      <c r="I66" s="319"/>
      <c r="J66" s="150" t="s">
        <v>381</v>
      </c>
      <c r="K66" s="153" t="s">
        <v>331</v>
      </c>
    </row>
    <row r="67" spans="2:11" ht="24" hidden="1">
      <c r="B67" s="310"/>
      <c r="C67" s="310"/>
      <c r="D67" s="310"/>
      <c r="E67" s="310"/>
      <c r="F67" s="313"/>
      <c r="G67" s="316"/>
      <c r="H67" s="310"/>
      <c r="I67" s="319"/>
      <c r="J67" s="151" t="s">
        <v>382</v>
      </c>
      <c r="K67" s="153">
        <v>500000</v>
      </c>
    </row>
    <row r="68" spans="2:11" ht="12.75" hidden="1">
      <c r="B68" s="311"/>
      <c r="C68" s="311"/>
      <c r="D68" s="311"/>
      <c r="E68" s="311"/>
      <c r="F68" s="314"/>
      <c r="G68" s="317"/>
      <c r="H68" s="311"/>
      <c r="I68" s="320"/>
      <c r="J68" s="150" t="s">
        <v>383</v>
      </c>
      <c r="K68" s="153">
        <v>4000000</v>
      </c>
    </row>
    <row r="69" spans="2:11" ht="12.75" hidden="1">
      <c r="B69" s="309">
        <v>12</v>
      </c>
      <c r="C69" s="309">
        <v>900</v>
      </c>
      <c r="D69" s="309">
        <v>90001</v>
      </c>
      <c r="E69" s="309">
        <v>6050</v>
      </c>
      <c r="F69" s="312" t="s">
        <v>401</v>
      </c>
      <c r="G69" s="315" t="s">
        <v>252</v>
      </c>
      <c r="H69" s="309">
        <v>2008</v>
      </c>
      <c r="I69" s="318">
        <v>30000</v>
      </c>
      <c r="J69" s="149" t="s">
        <v>380</v>
      </c>
      <c r="K69" s="68">
        <v>30000</v>
      </c>
    </row>
    <row r="70" spans="2:11" ht="12.75" hidden="1">
      <c r="B70" s="310"/>
      <c r="C70" s="310"/>
      <c r="D70" s="310"/>
      <c r="E70" s="310"/>
      <c r="F70" s="313"/>
      <c r="G70" s="316"/>
      <c r="H70" s="310"/>
      <c r="I70" s="319"/>
      <c r="J70" s="150" t="s">
        <v>381</v>
      </c>
      <c r="K70" s="152"/>
    </row>
    <row r="71" spans="2:11" ht="24" hidden="1">
      <c r="B71" s="310"/>
      <c r="C71" s="310"/>
      <c r="D71" s="310"/>
      <c r="E71" s="310"/>
      <c r="F71" s="313"/>
      <c r="G71" s="316"/>
      <c r="H71" s="310"/>
      <c r="I71" s="319"/>
      <c r="J71" s="151" t="s">
        <v>382</v>
      </c>
      <c r="K71" s="153">
        <v>30000</v>
      </c>
    </row>
    <row r="72" spans="2:11" ht="12.75" hidden="1">
      <c r="B72" s="311"/>
      <c r="C72" s="311"/>
      <c r="D72" s="311"/>
      <c r="E72" s="311"/>
      <c r="F72" s="314"/>
      <c r="G72" s="317"/>
      <c r="H72" s="311"/>
      <c r="I72" s="320"/>
      <c r="J72" s="150" t="s">
        <v>383</v>
      </c>
      <c r="K72" s="152"/>
    </row>
    <row r="73" spans="2:11" ht="12.75" customHeight="1" hidden="1">
      <c r="B73" s="309">
        <v>13</v>
      </c>
      <c r="C73" s="309">
        <v>900</v>
      </c>
      <c r="D73" s="309">
        <v>90015</v>
      </c>
      <c r="E73" s="309">
        <v>6050</v>
      </c>
      <c r="F73" s="312" t="s">
        <v>396</v>
      </c>
      <c r="G73" s="315" t="s">
        <v>252</v>
      </c>
      <c r="H73" s="309">
        <v>2008</v>
      </c>
      <c r="I73" s="318">
        <v>40000</v>
      </c>
      <c r="J73" s="149" t="s">
        <v>380</v>
      </c>
      <c r="K73" s="68">
        <v>40000</v>
      </c>
    </row>
    <row r="74" spans="2:11" ht="12.75" hidden="1">
      <c r="B74" s="310"/>
      <c r="C74" s="310"/>
      <c r="D74" s="310"/>
      <c r="E74" s="310"/>
      <c r="F74" s="313"/>
      <c r="G74" s="316"/>
      <c r="H74" s="310"/>
      <c r="I74" s="319"/>
      <c r="J74" s="150" t="s">
        <v>381</v>
      </c>
      <c r="K74" s="153" t="s">
        <v>331</v>
      </c>
    </row>
    <row r="75" spans="2:11" ht="24" hidden="1">
      <c r="B75" s="310"/>
      <c r="C75" s="310"/>
      <c r="D75" s="310"/>
      <c r="E75" s="310"/>
      <c r="F75" s="313"/>
      <c r="G75" s="316"/>
      <c r="H75" s="310"/>
      <c r="I75" s="319"/>
      <c r="J75" s="151" t="s">
        <v>382</v>
      </c>
      <c r="K75" s="153">
        <v>40000</v>
      </c>
    </row>
    <row r="76" spans="2:11" ht="12.75" hidden="1">
      <c r="B76" s="311"/>
      <c r="C76" s="311"/>
      <c r="D76" s="311"/>
      <c r="E76" s="311"/>
      <c r="F76" s="314"/>
      <c r="G76" s="317"/>
      <c r="H76" s="311"/>
      <c r="I76" s="320"/>
      <c r="J76" s="150" t="s">
        <v>383</v>
      </c>
      <c r="K76" s="152"/>
    </row>
    <row r="77" spans="2:11" ht="12.75" hidden="1">
      <c r="B77" s="309">
        <v>14</v>
      </c>
      <c r="C77" s="309">
        <v>900</v>
      </c>
      <c r="D77" s="309">
        <v>90095</v>
      </c>
      <c r="E77" s="309">
        <v>6050</v>
      </c>
      <c r="F77" s="312" t="s">
        <v>397</v>
      </c>
      <c r="G77" s="315" t="s">
        <v>252</v>
      </c>
      <c r="H77" s="309">
        <v>2008</v>
      </c>
      <c r="I77" s="318">
        <v>30000</v>
      </c>
      <c r="J77" s="149" t="s">
        <v>380</v>
      </c>
      <c r="K77" s="68">
        <v>30000</v>
      </c>
    </row>
    <row r="78" spans="2:11" ht="12.75" hidden="1">
      <c r="B78" s="310"/>
      <c r="C78" s="310"/>
      <c r="D78" s="310"/>
      <c r="E78" s="310"/>
      <c r="F78" s="313"/>
      <c r="G78" s="316"/>
      <c r="H78" s="310"/>
      <c r="I78" s="319"/>
      <c r="J78" s="150" t="s">
        <v>381</v>
      </c>
      <c r="K78" s="153" t="s">
        <v>331</v>
      </c>
    </row>
    <row r="79" spans="2:11" ht="24" hidden="1">
      <c r="B79" s="310"/>
      <c r="C79" s="310"/>
      <c r="D79" s="310"/>
      <c r="E79" s="310"/>
      <c r="F79" s="313"/>
      <c r="G79" s="316"/>
      <c r="H79" s="310"/>
      <c r="I79" s="319"/>
      <c r="J79" s="151" t="s">
        <v>382</v>
      </c>
      <c r="K79" s="153">
        <v>30000</v>
      </c>
    </row>
    <row r="80" spans="2:11" ht="12.75" hidden="1">
      <c r="B80" s="311"/>
      <c r="C80" s="311"/>
      <c r="D80" s="311"/>
      <c r="E80" s="311"/>
      <c r="F80" s="314"/>
      <c r="G80" s="317"/>
      <c r="H80" s="311"/>
      <c r="I80" s="320"/>
      <c r="J80" s="150" t="s">
        <v>383</v>
      </c>
      <c r="K80" s="152"/>
    </row>
    <row r="81" spans="2:11" ht="12.75" hidden="1">
      <c r="B81" s="309">
        <v>15</v>
      </c>
      <c r="C81" s="309">
        <v>900</v>
      </c>
      <c r="D81" s="309">
        <v>90095</v>
      </c>
      <c r="E81" s="309">
        <v>6050</v>
      </c>
      <c r="F81" s="312" t="s">
        <v>385</v>
      </c>
      <c r="G81" s="315" t="s">
        <v>252</v>
      </c>
      <c r="H81" s="309" t="s">
        <v>384</v>
      </c>
      <c r="I81" s="318">
        <v>1500000</v>
      </c>
      <c r="J81" s="149" t="s">
        <v>380</v>
      </c>
      <c r="K81" s="68">
        <v>500000</v>
      </c>
    </row>
    <row r="82" spans="2:11" ht="12.75" hidden="1">
      <c r="B82" s="310"/>
      <c r="C82" s="310"/>
      <c r="D82" s="310"/>
      <c r="E82" s="310"/>
      <c r="F82" s="313"/>
      <c r="G82" s="316"/>
      <c r="H82" s="310"/>
      <c r="I82" s="319"/>
      <c r="J82" s="150" t="s">
        <v>381</v>
      </c>
      <c r="K82" s="153" t="s">
        <v>331</v>
      </c>
    </row>
    <row r="83" spans="2:11" ht="24" hidden="1">
      <c r="B83" s="310"/>
      <c r="C83" s="310"/>
      <c r="D83" s="310"/>
      <c r="E83" s="310"/>
      <c r="F83" s="313"/>
      <c r="G83" s="316"/>
      <c r="H83" s="310"/>
      <c r="I83" s="319"/>
      <c r="J83" s="151" t="s">
        <v>382</v>
      </c>
      <c r="K83" s="153">
        <v>500000</v>
      </c>
    </row>
    <row r="84" spans="2:11" ht="12.75" hidden="1">
      <c r="B84" s="311"/>
      <c r="C84" s="311"/>
      <c r="D84" s="311"/>
      <c r="E84" s="311"/>
      <c r="F84" s="314"/>
      <c r="G84" s="317"/>
      <c r="H84" s="311"/>
      <c r="I84" s="320"/>
      <c r="J84" s="150" t="s">
        <v>383</v>
      </c>
      <c r="K84" s="152"/>
    </row>
    <row r="85" spans="2:11" s="51" customFormat="1" ht="12.75" hidden="1">
      <c r="B85" s="303" t="s">
        <v>331</v>
      </c>
      <c r="C85" s="303" t="s">
        <v>331</v>
      </c>
      <c r="D85" s="303" t="s">
        <v>331</v>
      </c>
      <c r="E85" s="303" t="s">
        <v>331</v>
      </c>
      <c r="F85" s="306" t="s">
        <v>331</v>
      </c>
      <c r="G85" s="297" t="s">
        <v>402</v>
      </c>
      <c r="H85" s="298"/>
      <c r="I85" s="294">
        <f>I25+I29+I33+I37+I41+I45+I49+I53+I57+I61+I65+I69+I73+I77+I81</f>
        <v>7633000</v>
      </c>
      <c r="J85" s="156" t="s">
        <v>380</v>
      </c>
      <c r="K85" s="157">
        <f>K25+K29+K33+K37+K41+K45+K49+K53+K57+K61+K65+K69+K73+K77+K81</f>
        <v>6494200</v>
      </c>
    </row>
    <row r="86" spans="2:11" s="51" customFormat="1" ht="12.75" hidden="1">
      <c r="B86" s="304"/>
      <c r="C86" s="304"/>
      <c r="D86" s="304"/>
      <c r="E86" s="304"/>
      <c r="F86" s="307"/>
      <c r="G86" s="299"/>
      <c r="H86" s="300"/>
      <c r="I86" s="295"/>
      <c r="J86" s="158" t="s">
        <v>381</v>
      </c>
      <c r="K86" s="155">
        <f>K26+K30+K34+K38+K42+K50</f>
        <v>124200</v>
      </c>
    </row>
    <row r="87" spans="2:11" s="51" customFormat="1" ht="24" hidden="1">
      <c r="B87" s="304"/>
      <c r="C87" s="304"/>
      <c r="D87" s="304"/>
      <c r="E87" s="304"/>
      <c r="F87" s="307"/>
      <c r="G87" s="299"/>
      <c r="H87" s="300"/>
      <c r="I87" s="295"/>
      <c r="J87" s="159" t="s">
        <v>382</v>
      </c>
      <c r="K87" s="155">
        <f>K47+K55+K59+K63+K67+K71+K75+K79+K83</f>
        <v>2370000</v>
      </c>
    </row>
    <row r="88" spans="2:11" s="51" customFormat="1" ht="12.75" hidden="1">
      <c r="B88" s="305"/>
      <c r="C88" s="305"/>
      <c r="D88" s="305"/>
      <c r="E88" s="305"/>
      <c r="F88" s="308"/>
      <c r="G88" s="301"/>
      <c r="H88" s="302"/>
      <c r="I88" s="296"/>
      <c r="J88" s="158" t="s">
        <v>383</v>
      </c>
      <c r="K88" s="155">
        <f>K68</f>
        <v>4000000</v>
      </c>
    </row>
    <row r="90" spans="1:14" ht="17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 s="177"/>
    </row>
    <row r="91" spans="1:14" ht="76.5" customHeight="1">
      <c r="A91" s="330" t="s">
        <v>423</v>
      </c>
      <c r="B91" s="330"/>
      <c r="C91" s="330"/>
      <c r="D91" s="330"/>
      <c r="E91" s="330"/>
      <c r="F91" s="330"/>
      <c r="G91" s="331"/>
      <c r="H91" s="330"/>
      <c r="I91" s="330"/>
      <c r="J91" s="330"/>
      <c r="K91" s="330"/>
      <c r="L91" s="330"/>
      <c r="M91"/>
      <c r="N91"/>
    </row>
    <row r="92" spans="1:14" ht="15.75">
      <c r="A92" s="332"/>
      <c r="B92" s="332"/>
      <c r="C92" s="332"/>
      <c r="D92" s="332"/>
      <c r="E92" s="332"/>
      <c r="F92" s="332"/>
      <c r="G92" s="332"/>
      <c r="H92" s="332"/>
      <c r="I92" s="332"/>
      <c r="J92"/>
      <c r="K92"/>
      <c r="L92"/>
      <c r="M92"/>
      <c r="N92" s="219" t="s">
        <v>40</v>
      </c>
    </row>
    <row r="93" spans="1:14" ht="34.5" customHeight="1">
      <c r="A93" s="333" t="s">
        <v>57</v>
      </c>
      <c r="B93" s="333" t="s">
        <v>2</v>
      </c>
      <c r="C93" s="333" t="s">
        <v>39</v>
      </c>
      <c r="D93" s="333" t="s">
        <v>4</v>
      </c>
      <c r="E93" s="334" t="s">
        <v>414</v>
      </c>
      <c r="F93" s="334" t="s">
        <v>415</v>
      </c>
      <c r="G93" s="334" t="s">
        <v>416</v>
      </c>
      <c r="H93" s="334" t="s">
        <v>417</v>
      </c>
      <c r="I93" s="334" t="s">
        <v>418</v>
      </c>
      <c r="J93" s="334" t="s">
        <v>419</v>
      </c>
      <c r="K93" s="334" t="s">
        <v>420</v>
      </c>
      <c r="L93" s="334"/>
      <c r="M93" s="334"/>
      <c r="N93" s="334"/>
    </row>
    <row r="94" spans="1:14" ht="99" customHeight="1">
      <c r="A94" s="333"/>
      <c r="B94" s="333"/>
      <c r="C94" s="333"/>
      <c r="D94" s="333"/>
      <c r="E94" s="334"/>
      <c r="F94" s="334"/>
      <c r="G94" s="334"/>
      <c r="H94" s="334"/>
      <c r="I94" s="334"/>
      <c r="J94" s="334"/>
      <c r="K94" s="214">
        <v>2008</v>
      </c>
      <c r="L94" s="214">
        <v>2009</v>
      </c>
      <c r="M94" s="214">
        <v>2010</v>
      </c>
      <c r="N94" s="214" t="s">
        <v>375</v>
      </c>
    </row>
    <row r="95" spans="1:14" ht="22.5" customHeight="1">
      <c r="A95" s="335" t="s">
        <v>12</v>
      </c>
      <c r="B95" s="335">
        <v>900</v>
      </c>
      <c r="C95" s="335">
        <v>90001</v>
      </c>
      <c r="D95" s="336" t="s">
        <v>427</v>
      </c>
      <c r="E95" s="336" t="s">
        <v>430</v>
      </c>
      <c r="F95" s="336" t="s">
        <v>438</v>
      </c>
      <c r="G95" s="335">
        <v>2008</v>
      </c>
      <c r="H95" s="337">
        <v>4500000</v>
      </c>
      <c r="I95" s="337">
        <v>4500000</v>
      </c>
      <c r="J95" s="215" t="s">
        <v>398</v>
      </c>
      <c r="K95" s="212">
        <v>4500000</v>
      </c>
      <c r="L95" s="188"/>
      <c r="M95" s="188"/>
      <c r="N95" s="188"/>
    </row>
    <row r="96" spans="1:14" ht="19.5" customHeight="1">
      <c r="A96" s="335"/>
      <c r="B96" s="335"/>
      <c r="C96" s="335"/>
      <c r="D96" s="336"/>
      <c r="E96" s="336"/>
      <c r="F96" s="336"/>
      <c r="G96" s="335"/>
      <c r="H96" s="338"/>
      <c r="I96" s="338"/>
      <c r="J96" s="216" t="s">
        <v>421</v>
      </c>
      <c r="K96" s="213"/>
      <c r="L96" s="188"/>
      <c r="M96" s="188"/>
      <c r="N96" s="188"/>
    </row>
    <row r="97" spans="1:14" ht="61.5" customHeight="1">
      <c r="A97" s="335"/>
      <c r="B97" s="335"/>
      <c r="C97" s="335"/>
      <c r="D97" s="336"/>
      <c r="E97" s="336"/>
      <c r="F97" s="336"/>
      <c r="G97" s="335"/>
      <c r="H97" s="338"/>
      <c r="I97" s="338"/>
      <c r="J97" s="217" t="s">
        <v>428</v>
      </c>
      <c r="K97" s="218">
        <v>500000</v>
      </c>
      <c r="L97" s="188"/>
      <c r="M97" s="188"/>
      <c r="N97" s="188"/>
    </row>
    <row r="98" spans="1:14" ht="50.25" customHeight="1">
      <c r="A98" s="335"/>
      <c r="B98" s="335"/>
      <c r="C98" s="335"/>
      <c r="D98" s="336"/>
      <c r="E98" s="336"/>
      <c r="F98" s="336"/>
      <c r="G98" s="335"/>
      <c r="H98" s="338"/>
      <c r="I98" s="338"/>
      <c r="J98" s="216" t="s">
        <v>422</v>
      </c>
      <c r="K98" s="218">
        <v>4000000</v>
      </c>
      <c r="L98" s="188"/>
      <c r="M98" s="188"/>
      <c r="N98" s="188"/>
    </row>
    <row r="99" spans="1:14" ht="18" customHeight="1" hidden="1">
      <c r="A99" s="339"/>
      <c r="B99" s="339"/>
      <c r="C99" s="339"/>
      <c r="D99" s="339"/>
      <c r="E99" s="339"/>
      <c r="F99" s="339"/>
      <c r="G99" s="339"/>
      <c r="H99" s="339"/>
      <c r="I99" s="339"/>
      <c r="J99" s="178" t="s">
        <v>398</v>
      </c>
      <c r="K99" s="179"/>
      <c r="L99" s="179"/>
      <c r="M99" s="179"/>
      <c r="N99" s="179"/>
    </row>
    <row r="100" spans="1:14" ht="12.75" hidden="1">
      <c r="A100" s="340"/>
      <c r="B100" s="340"/>
      <c r="C100" s="340"/>
      <c r="D100" s="340"/>
      <c r="E100" s="340"/>
      <c r="F100" s="340"/>
      <c r="G100" s="340"/>
      <c r="H100" s="340"/>
      <c r="I100" s="340"/>
      <c r="J100" s="180" t="s">
        <v>421</v>
      </c>
      <c r="K100" s="181"/>
      <c r="L100" s="181"/>
      <c r="M100" s="181"/>
      <c r="N100" s="181"/>
    </row>
    <row r="101" spans="1:14" ht="12.75" hidden="1">
      <c r="A101" s="340"/>
      <c r="B101" s="340"/>
      <c r="C101" s="340"/>
      <c r="D101" s="340"/>
      <c r="E101" s="340"/>
      <c r="F101" s="340"/>
      <c r="G101" s="340"/>
      <c r="H101" s="340"/>
      <c r="I101" s="340"/>
      <c r="J101" s="180" t="s">
        <v>381</v>
      </c>
      <c r="K101" s="181"/>
      <c r="L101" s="181"/>
      <c r="M101" s="181"/>
      <c r="N101" s="181"/>
    </row>
    <row r="102" spans="1:14" ht="12.75" hidden="1">
      <c r="A102" s="341"/>
      <c r="B102" s="341"/>
      <c r="C102" s="341"/>
      <c r="D102" s="341"/>
      <c r="E102" s="341"/>
      <c r="F102" s="341"/>
      <c r="G102" s="341"/>
      <c r="H102" s="341"/>
      <c r="I102" s="341"/>
      <c r="J102" s="184" t="s">
        <v>422</v>
      </c>
      <c r="K102" s="185"/>
      <c r="L102" s="185"/>
      <c r="M102" s="185"/>
      <c r="N102" s="185"/>
    </row>
    <row r="103" spans="1:14" ht="12.75" hidden="1">
      <c r="A103" s="342"/>
      <c r="B103" s="342"/>
      <c r="C103" s="342"/>
      <c r="D103" s="342"/>
      <c r="E103" s="342"/>
      <c r="F103" s="342"/>
      <c r="G103" s="342"/>
      <c r="H103" s="342"/>
      <c r="I103" s="342"/>
      <c r="J103" s="186" t="s">
        <v>398</v>
      </c>
      <c r="K103" s="187"/>
      <c r="L103" s="187"/>
      <c r="M103" s="187"/>
      <c r="N103" s="187"/>
    </row>
    <row r="104" spans="1:14" ht="12.75" hidden="1">
      <c r="A104" s="340"/>
      <c r="B104" s="340"/>
      <c r="C104" s="340"/>
      <c r="D104" s="340"/>
      <c r="E104" s="340"/>
      <c r="F104" s="340"/>
      <c r="G104" s="340"/>
      <c r="H104" s="340"/>
      <c r="I104" s="340"/>
      <c r="J104" s="180" t="s">
        <v>421</v>
      </c>
      <c r="K104" s="181"/>
      <c r="L104" s="181"/>
      <c r="M104" s="181"/>
      <c r="N104" s="181"/>
    </row>
    <row r="105" spans="1:14" ht="12.75" hidden="1">
      <c r="A105" s="340"/>
      <c r="B105" s="340"/>
      <c r="C105" s="340"/>
      <c r="D105" s="340"/>
      <c r="E105" s="340"/>
      <c r="F105" s="340"/>
      <c r="G105" s="340"/>
      <c r="H105" s="340"/>
      <c r="I105" s="340"/>
      <c r="J105" s="180" t="s">
        <v>381</v>
      </c>
      <c r="K105" s="181"/>
      <c r="L105" s="181"/>
      <c r="M105" s="181"/>
      <c r="N105" s="181"/>
    </row>
    <row r="106" spans="1:14" ht="12.75" hidden="1">
      <c r="A106" s="343"/>
      <c r="B106" s="343"/>
      <c r="C106" s="343"/>
      <c r="D106" s="343"/>
      <c r="E106" s="343"/>
      <c r="F106" s="343"/>
      <c r="G106" s="343"/>
      <c r="H106" s="343"/>
      <c r="I106" s="343"/>
      <c r="J106" s="182" t="s">
        <v>422</v>
      </c>
      <c r="K106" s="183"/>
      <c r="L106" s="183"/>
      <c r="M106" s="183"/>
      <c r="N106" s="183"/>
    </row>
    <row r="107" spans="1:14" ht="12.75" hidden="1">
      <c r="A107" s="339"/>
      <c r="B107" s="339"/>
      <c r="C107" s="339"/>
      <c r="D107" s="339"/>
      <c r="E107" s="339"/>
      <c r="F107" s="339"/>
      <c r="G107" s="339"/>
      <c r="H107" s="339"/>
      <c r="I107" s="339"/>
      <c r="J107" s="178" t="s">
        <v>398</v>
      </c>
      <c r="K107" s="179"/>
      <c r="L107" s="179"/>
      <c r="M107" s="179"/>
      <c r="N107" s="179"/>
    </row>
    <row r="108" spans="1:14" ht="12.75" hidden="1">
      <c r="A108" s="340"/>
      <c r="B108" s="340"/>
      <c r="C108" s="340"/>
      <c r="D108" s="340"/>
      <c r="E108" s="340"/>
      <c r="F108" s="340"/>
      <c r="G108" s="340"/>
      <c r="H108" s="340"/>
      <c r="I108" s="340"/>
      <c r="J108" s="180" t="s">
        <v>421</v>
      </c>
      <c r="K108" s="181"/>
      <c r="L108" s="181"/>
      <c r="M108" s="181"/>
      <c r="N108" s="181"/>
    </row>
    <row r="109" spans="1:14" ht="12.75" hidden="1">
      <c r="A109" s="340"/>
      <c r="B109" s="340"/>
      <c r="C109" s="340"/>
      <c r="D109" s="340"/>
      <c r="E109" s="340"/>
      <c r="F109" s="340"/>
      <c r="G109" s="340"/>
      <c r="H109" s="340"/>
      <c r="I109" s="340"/>
      <c r="J109" s="180" t="s">
        <v>381</v>
      </c>
      <c r="K109" s="181"/>
      <c r="L109" s="181"/>
      <c r="M109" s="181"/>
      <c r="N109" s="181"/>
    </row>
    <row r="110" spans="1:14" ht="12.75" hidden="1">
      <c r="A110" s="341"/>
      <c r="B110" s="341"/>
      <c r="C110" s="341"/>
      <c r="D110" s="341"/>
      <c r="E110" s="341"/>
      <c r="F110" s="341"/>
      <c r="G110" s="341"/>
      <c r="H110" s="341"/>
      <c r="I110" s="341"/>
      <c r="J110" s="184" t="s">
        <v>422</v>
      </c>
      <c r="K110" s="185"/>
      <c r="L110" s="185"/>
      <c r="M110" s="185"/>
      <c r="N110" s="185"/>
    </row>
  </sheetData>
  <sheetProtection/>
  <mergeCells count="201">
    <mergeCell ref="I107:I110"/>
    <mergeCell ref="E107:E110"/>
    <mergeCell ref="F107:F110"/>
    <mergeCell ref="G107:G110"/>
    <mergeCell ref="H107:H110"/>
    <mergeCell ref="A107:A110"/>
    <mergeCell ref="B107:B110"/>
    <mergeCell ref="C107:C110"/>
    <mergeCell ref="D107:D110"/>
    <mergeCell ref="I99:I102"/>
    <mergeCell ref="A103:A106"/>
    <mergeCell ref="B103:B106"/>
    <mergeCell ref="C103:C106"/>
    <mergeCell ref="D103:D106"/>
    <mergeCell ref="E103:E106"/>
    <mergeCell ref="F103:F106"/>
    <mergeCell ref="G103:G106"/>
    <mergeCell ref="H103:H106"/>
    <mergeCell ref="I103:I106"/>
    <mergeCell ref="H95:H98"/>
    <mergeCell ref="I95:I98"/>
    <mergeCell ref="A99:A102"/>
    <mergeCell ref="B99:B102"/>
    <mergeCell ref="C99:C102"/>
    <mergeCell ref="D99:D102"/>
    <mergeCell ref="E99:E102"/>
    <mergeCell ref="F99:F102"/>
    <mergeCell ref="G99:G102"/>
    <mergeCell ref="H99:H102"/>
    <mergeCell ref="I93:I94"/>
    <mergeCell ref="J93:J94"/>
    <mergeCell ref="K93:N93"/>
    <mergeCell ref="A95:A98"/>
    <mergeCell ref="B95:B98"/>
    <mergeCell ref="C95:C98"/>
    <mergeCell ref="D95:D98"/>
    <mergeCell ref="E95:E98"/>
    <mergeCell ref="F95:F98"/>
    <mergeCell ref="G95:G98"/>
    <mergeCell ref="A91:L91"/>
    <mergeCell ref="A92:I92"/>
    <mergeCell ref="A93:A94"/>
    <mergeCell ref="B93:B94"/>
    <mergeCell ref="C93:C94"/>
    <mergeCell ref="D93:D94"/>
    <mergeCell ref="E93:E94"/>
    <mergeCell ref="F93:F94"/>
    <mergeCell ref="G93:G94"/>
    <mergeCell ref="H93:H94"/>
    <mergeCell ref="D65:D68"/>
    <mergeCell ref="E65:E68"/>
    <mergeCell ref="D69:D72"/>
    <mergeCell ref="I69:I72"/>
    <mergeCell ref="E69:E72"/>
    <mergeCell ref="F69:F72"/>
    <mergeCell ref="G69:G72"/>
    <mergeCell ref="H69:H72"/>
    <mergeCell ref="E4:E8"/>
    <mergeCell ref="G5:J5"/>
    <mergeCell ref="G6:G8"/>
    <mergeCell ref="H6:H8"/>
    <mergeCell ref="I6:I8"/>
    <mergeCell ref="J6:J8"/>
    <mergeCell ref="K22:N23"/>
    <mergeCell ref="A16:D16"/>
    <mergeCell ref="A1:K1"/>
    <mergeCell ref="A4:A8"/>
    <mergeCell ref="B4:B8"/>
    <mergeCell ref="C4:C8"/>
    <mergeCell ref="D4:D8"/>
    <mergeCell ref="F4:J4"/>
    <mergeCell ref="K4:K8"/>
    <mergeCell ref="F5:F8"/>
    <mergeCell ref="G22:G23"/>
    <mergeCell ref="H22:H23"/>
    <mergeCell ref="I22:I23"/>
    <mergeCell ref="B22:B23"/>
    <mergeCell ref="C22:C23"/>
    <mergeCell ref="D22:D23"/>
    <mergeCell ref="E22:E23"/>
    <mergeCell ref="J22:J23"/>
    <mergeCell ref="B25:B28"/>
    <mergeCell ref="C25:C28"/>
    <mergeCell ref="D25:D28"/>
    <mergeCell ref="E25:E28"/>
    <mergeCell ref="F25:F28"/>
    <mergeCell ref="G25:G28"/>
    <mergeCell ref="H25:H28"/>
    <mergeCell ref="I25:I28"/>
    <mergeCell ref="F22:F23"/>
    <mergeCell ref="B29:B32"/>
    <mergeCell ref="C29:C32"/>
    <mergeCell ref="D29:D32"/>
    <mergeCell ref="E29:E32"/>
    <mergeCell ref="B33:B36"/>
    <mergeCell ref="C33:C36"/>
    <mergeCell ref="D33:D36"/>
    <mergeCell ref="E33:E36"/>
    <mergeCell ref="H29:H32"/>
    <mergeCell ref="I29:I32"/>
    <mergeCell ref="F33:F36"/>
    <mergeCell ref="G33:G36"/>
    <mergeCell ref="H33:H36"/>
    <mergeCell ref="I33:I36"/>
    <mergeCell ref="F29:F32"/>
    <mergeCell ref="G29:G32"/>
    <mergeCell ref="F37:F40"/>
    <mergeCell ref="G37:G40"/>
    <mergeCell ref="H37:H40"/>
    <mergeCell ref="I37:I40"/>
    <mergeCell ref="B37:B40"/>
    <mergeCell ref="C37:C40"/>
    <mergeCell ref="D37:D40"/>
    <mergeCell ref="E37:E40"/>
    <mergeCell ref="F41:F44"/>
    <mergeCell ref="G41:G44"/>
    <mergeCell ref="H41:H44"/>
    <mergeCell ref="I41:I44"/>
    <mergeCell ref="B41:B44"/>
    <mergeCell ref="C41:C44"/>
    <mergeCell ref="D41:D44"/>
    <mergeCell ref="E41:E44"/>
    <mergeCell ref="B45:B48"/>
    <mergeCell ref="C45:C48"/>
    <mergeCell ref="D45:D48"/>
    <mergeCell ref="E45:E48"/>
    <mergeCell ref="B49:B52"/>
    <mergeCell ref="C49:C52"/>
    <mergeCell ref="D49:D52"/>
    <mergeCell ref="E49:E52"/>
    <mergeCell ref="H45:H48"/>
    <mergeCell ref="I45:I48"/>
    <mergeCell ref="F49:F52"/>
    <mergeCell ref="G49:G52"/>
    <mergeCell ref="H49:H52"/>
    <mergeCell ref="I49:I52"/>
    <mergeCell ref="F45:F48"/>
    <mergeCell ref="G45:G48"/>
    <mergeCell ref="F53:F56"/>
    <mergeCell ref="G53:G56"/>
    <mergeCell ref="H53:H56"/>
    <mergeCell ref="I53:I56"/>
    <mergeCell ref="B53:B56"/>
    <mergeCell ref="C53:C56"/>
    <mergeCell ref="D53:D56"/>
    <mergeCell ref="E53:E56"/>
    <mergeCell ref="F57:F60"/>
    <mergeCell ref="G57:G60"/>
    <mergeCell ref="H57:H60"/>
    <mergeCell ref="I57:I60"/>
    <mergeCell ref="B57:B60"/>
    <mergeCell ref="C57:C60"/>
    <mergeCell ref="D57:D60"/>
    <mergeCell ref="E57:E60"/>
    <mergeCell ref="B61:B64"/>
    <mergeCell ref="C61:C64"/>
    <mergeCell ref="D61:D64"/>
    <mergeCell ref="E61:E64"/>
    <mergeCell ref="H61:H64"/>
    <mergeCell ref="I61:I64"/>
    <mergeCell ref="F61:F64"/>
    <mergeCell ref="G61:G64"/>
    <mergeCell ref="H73:H76"/>
    <mergeCell ref="I73:I76"/>
    <mergeCell ref="B65:B68"/>
    <mergeCell ref="C65:C68"/>
    <mergeCell ref="F65:F68"/>
    <mergeCell ref="G65:G68"/>
    <mergeCell ref="H65:H68"/>
    <mergeCell ref="I65:I68"/>
    <mergeCell ref="B73:B76"/>
    <mergeCell ref="C73:C76"/>
    <mergeCell ref="B69:B72"/>
    <mergeCell ref="C69:C72"/>
    <mergeCell ref="F77:F80"/>
    <mergeCell ref="G77:G80"/>
    <mergeCell ref="F73:F76"/>
    <mergeCell ref="G73:G76"/>
    <mergeCell ref="D73:D76"/>
    <mergeCell ref="E73:E76"/>
    <mergeCell ref="H77:H80"/>
    <mergeCell ref="I77:I80"/>
    <mergeCell ref="B77:B80"/>
    <mergeCell ref="C77:C80"/>
    <mergeCell ref="D77:D80"/>
    <mergeCell ref="E77:E80"/>
    <mergeCell ref="F81:F84"/>
    <mergeCell ref="G81:G84"/>
    <mergeCell ref="H81:H84"/>
    <mergeCell ref="I81:I84"/>
    <mergeCell ref="B81:B84"/>
    <mergeCell ref="C81:C84"/>
    <mergeCell ref="D81:D84"/>
    <mergeCell ref="E81:E84"/>
    <mergeCell ref="I85:I88"/>
    <mergeCell ref="G85:H88"/>
    <mergeCell ref="B85:B88"/>
    <mergeCell ref="C85:C88"/>
    <mergeCell ref="D85:D88"/>
    <mergeCell ref="E85:E88"/>
    <mergeCell ref="F85:F88"/>
  </mergeCells>
  <printOptions horizontalCentered="1"/>
  <pageMargins left="0.5118110236220472" right="0.3937007874015748" top="1.062992125984252" bottom="0.31" header="0.4330708661417323" footer="0.15748031496062992"/>
  <pageSetup fitToHeight="0" fitToWidth="1" horizontalDpi="600" verticalDpi="600" orientation="landscape" paperSize="9" scale="70" r:id="rId1"/>
  <headerFooter alignWithMargins="0">
    <oddHeader xml:space="preserve">&amp;R&amp;12Załącznik nr 4a
do uchwały nr X/89/07
Rady Miejskiej w Golczewie 
z dnia 27 grudnia 2007 r.&amp;11 </oddHeader>
    <oddFooter>&amp;C
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defaultGridColor="0" zoomScalePageLayoutView="0" colorId="8" workbookViewId="0" topLeftCell="A4">
      <selection activeCell="G19" sqref="G1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8" width="15.625" style="0" customWidth="1"/>
    <col min="9" max="9" width="12.25390625" style="0" customWidth="1"/>
    <col min="10" max="10" width="15.875" style="0" customWidth="1"/>
  </cols>
  <sheetData>
    <row r="1" spans="1:10" ht="48.75" customHeight="1">
      <c r="A1" s="344" t="s">
        <v>338</v>
      </c>
      <c r="B1" s="344"/>
      <c r="C1" s="344"/>
      <c r="D1" s="344"/>
      <c r="E1" s="344"/>
      <c r="F1" s="344"/>
      <c r="G1" s="344"/>
      <c r="H1" s="344"/>
      <c r="I1" s="344"/>
      <c r="J1" s="344"/>
    </row>
    <row r="2" ht="12.75">
      <c r="J2" s="126" t="s">
        <v>40</v>
      </c>
    </row>
    <row r="3" spans="1:10" s="4" customFormat="1" ht="20.25" customHeight="1">
      <c r="A3" s="255" t="s">
        <v>2</v>
      </c>
      <c r="B3" s="345" t="s">
        <v>3</v>
      </c>
      <c r="C3" s="345" t="s">
        <v>4</v>
      </c>
      <c r="D3" s="256" t="s">
        <v>73</v>
      </c>
      <c r="E3" s="256" t="s">
        <v>89</v>
      </c>
      <c r="F3" s="256" t="s">
        <v>68</v>
      </c>
      <c r="G3" s="256"/>
      <c r="H3" s="256"/>
      <c r="I3" s="256"/>
      <c r="J3" s="256"/>
    </row>
    <row r="4" spans="1:10" s="4" customFormat="1" ht="20.25" customHeight="1">
      <c r="A4" s="255"/>
      <c r="B4" s="346"/>
      <c r="C4" s="346"/>
      <c r="D4" s="255"/>
      <c r="E4" s="256"/>
      <c r="F4" s="256" t="s">
        <v>71</v>
      </c>
      <c r="G4" s="256" t="s">
        <v>6</v>
      </c>
      <c r="H4" s="256"/>
      <c r="I4" s="256"/>
      <c r="J4" s="256" t="s">
        <v>72</v>
      </c>
    </row>
    <row r="5" spans="1:10" s="4" customFormat="1" ht="65.25" customHeight="1">
      <c r="A5" s="255"/>
      <c r="B5" s="347"/>
      <c r="C5" s="347"/>
      <c r="D5" s="255"/>
      <c r="E5" s="256"/>
      <c r="F5" s="256"/>
      <c r="G5" s="117" t="s">
        <v>335</v>
      </c>
      <c r="H5" s="117" t="s">
        <v>336</v>
      </c>
      <c r="I5" s="117" t="s">
        <v>70</v>
      </c>
      <c r="J5" s="256"/>
    </row>
    <row r="6" spans="1:10" ht="9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0" ht="19.5" customHeight="1">
      <c r="A7" s="84">
        <v>750</v>
      </c>
      <c r="B7" s="84">
        <v>75011</v>
      </c>
      <c r="C7" s="84">
        <v>2010</v>
      </c>
      <c r="D7" s="66">
        <v>92500</v>
      </c>
      <c r="E7" s="66">
        <v>92500</v>
      </c>
      <c r="F7" s="66">
        <v>92500</v>
      </c>
      <c r="G7" s="66">
        <v>62300</v>
      </c>
      <c r="H7" s="66">
        <v>9700</v>
      </c>
      <c r="I7" s="66"/>
      <c r="J7" s="66"/>
    </row>
    <row r="8" spans="1:10" ht="19.5" customHeight="1">
      <c r="A8" s="69" t="s">
        <v>127</v>
      </c>
      <c r="B8" s="69" t="s">
        <v>128</v>
      </c>
      <c r="C8" s="69" t="s">
        <v>161</v>
      </c>
      <c r="D8" s="67">
        <v>996</v>
      </c>
      <c r="E8" s="67">
        <v>996</v>
      </c>
      <c r="F8" s="67">
        <v>996</v>
      </c>
      <c r="G8" s="67">
        <v>400</v>
      </c>
      <c r="H8" s="67">
        <v>80</v>
      </c>
      <c r="I8" s="67"/>
      <c r="J8" s="67"/>
    </row>
    <row r="9" spans="1:10" ht="19.5" customHeight="1">
      <c r="A9" s="69" t="s">
        <v>220</v>
      </c>
      <c r="B9" s="69"/>
      <c r="C9" s="69"/>
      <c r="D9" s="67">
        <f>SUM(D10:D12)</f>
        <v>1792000</v>
      </c>
      <c r="E9" s="67">
        <f>SUM(E10:E12)</f>
        <v>1792000</v>
      </c>
      <c r="F9" s="67">
        <f>SUM(F10:F12)</f>
        <v>1792000</v>
      </c>
      <c r="G9" s="67">
        <f>G10</f>
        <v>33000</v>
      </c>
      <c r="H9" s="67">
        <f>H10</f>
        <v>7100</v>
      </c>
      <c r="I9" s="67" t="s">
        <v>331</v>
      </c>
      <c r="J9" s="67"/>
    </row>
    <row r="10" spans="1:10" ht="19.5" customHeight="1">
      <c r="A10" s="69"/>
      <c r="B10" s="69" t="s">
        <v>222</v>
      </c>
      <c r="C10" s="69" t="s">
        <v>161</v>
      </c>
      <c r="D10" s="67">
        <v>1688000</v>
      </c>
      <c r="E10" s="67">
        <v>1688000</v>
      </c>
      <c r="F10" s="67">
        <v>1688000</v>
      </c>
      <c r="G10" s="67">
        <v>33000</v>
      </c>
      <c r="H10" s="67">
        <v>7100</v>
      </c>
      <c r="I10" s="67" t="s">
        <v>331</v>
      </c>
      <c r="J10" s="67"/>
    </row>
    <row r="11" spans="1:10" ht="19.5" customHeight="1">
      <c r="A11" s="69"/>
      <c r="B11" s="69" t="s">
        <v>224</v>
      </c>
      <c r="C11" s="69" t="s">
        <v>161</v>
      </c>
      <c r="D11" s="67">
        <v>14000</v>
      </c>
      <c r="E11" s="67">
        <v>14000</v>
      </c>
      <c r="F11" s="67">
        <v>14000</v>
      </c>
      <c r="G11" s="67"/>
      <c r="H11" s="67"/>
      <c r="I11" s="67"/>
      <c r="J11" s="67"/>
    </row>
    <row r="12" spans="1:10" ht="19.5" customHeight="1">
      <c r="A12" s="69"/>
      <c r="B12" s="69" t="s">
        <v>226</v>
      </c>
      <c r="C12" s="69" t="s">
        <v>161</v>
      </c>
      <c r="D12" s="67">
        <v>90000</v>
      </c>
      <c r="E12" s="67">
        <v>90000</v>
      </c>
      <c r="F12" s="67">
        <v>90000</v>
      </c>
      <c r="G12" s="67"/>
      <c r="H12" s="67"/>
      <c r="I12" s="67" t="s">
        <v>331</v>
      </c>
      <c r="J12" s="67"/>
    </row>
    <row r="13" spans="1:10" ht="19.5" customHeight="1">
      <c r="A13" s="348" t="s">
        <v>79</v>
      </c>
      <c r="B13" s="349"/>
      <c r="C13" s="349"/>
      <c r="D13" s="68">
        <f>D7+D8+D9</f>
        <v>1885496</v>
      </c>
      <c r="E13" s="68">
        <f>E7+E8+E9</f>
        <v>1885496</v>
      </c>
      <c r="F13" s="68">
        <f>F7+F8+F9</f>
        <v>1885496</v>
      </c>
      <c r="G13" s="68">
        <f>G7+G8+G9</f>
        <v>95700</v>
      </c>
      <c r="H13" s="68">
        <f>H7+H8+H9</f>
        <v>16880</v>
      </c>
      <c r="I13" s="68" t="str">
        <f>I9</f>
        <v> </v>
      </c>
      <c r="J13" s="15"/>
    </row>
    <row r="15" ht="12.75">
      <c r="A15" s="51"/>
    </row>
  </sheetData>
  <sheetProtection/>
  <mergeCells count="11">
    <mergeCell ref="A13:C13"/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fitToHeight="0" fitToWidth="1" horizontalDpi="300" verticalDpi="300" orientation="landscape" paperSize="9" r:id="rId1"/>
  <headerFooter alignWithMargins="0">
    <oddHeader xml:space="preserve">&amp;R&amp;9Załącznik nr 5
do uchwały nr X/89/07
Rady Miejskiej w Golczewie
z dnia 27 grudnia 2007 r.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8" width="15.875" style="1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344" t="s">
        <v>334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6" ht="15.75">
      <c r="A2" s="10"/>
      <c r="B2" s="10"/>
      <c r="C2" s="10"/>
      <c r="D2" s="10"/>
      <c r="E2" s="10"/>
      <c r="F2" s="10"/>
    </row>
    <row r="3" spans="1:10" ht="13.5" customHeight="1">
      <c r="A3" s="6"/>
      <c r="B3" s="6"/>
      <c r="C3" s="6"/>
      <c r="D3" s="6"/>
      <c r="E3" s="6"/>
      <c r="F3" s="6"/>
      <c r="J3" s="126" t="s">
        <v>40</v>
      </c>
    </row>
    <row r="4" spans="1:10" ht="20.25" customHeight="1">
      <c r="A4" s="255" t="s">
        <v>2</v>
      </c>
      <c r="B4" s="345" t="s">
        <v>3</v>
      </c>
      <c r="C4" s="345" t="s">
        <v>4</v>
      </c>
      <c r="D4" s="256" t="s">
        <v>73</v>
      </c>
      <c r="E4" s="256" t="s">
        <v>89</v>
      </c>
      <c r="F4" s="256" t="s">
        <v>68</v>
      </c>
      <c r="G4" s="256"/>
      <c r="H4" s="256"/>
      <c r="I4" s="256"/>
      <c r="J4" s="256"/>
    </row>
    <row r="5" spans="1:10" ht="18" customHeight="1">
      <c r="A5" s="255"/>
      <c r="B5" s="346"/>
      <c r="C5" s="346"/>
      <c r="D5" s="255"/>
      <c r="E5" s="256"/>
      <c r="F5" s="256" t="s">
        <v>71</v>
      </c>
      <c r="G5" s="256" t="s">
        <v>6</v>
      </c>
      <c r="H5" s="256"/>
      <c r="I5" s="256"/>
      <c r="J5" s="256" t="s">
        <v>72</v>
      </c>
    </row>
    <row r="6" spans="1:10" ht="69" customHeight="1">
      <c r="A6" s="255"/>
      <c r="B6" s="347"/>
      <c r="C6" s="347"/>
      <c r="D6" s="255"/>
      <c r="E6" s="256"/>
      <c r="F6" s="256"/>
      <c r="G6" s="117" t="s">
        <v>335</v>
      </c>
      <c r="H6" s="117" t="s">
        <v>336</v>
      </c>
      <c r="I6" s="117" t="s">
        <v>70</v>
      </c>
      <c r="J6" s="256"/>
    </row>
    <row r="7" spans="1:10" ht="8.2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</row>
    <row r="8" spans="1:10" ht="19.5" customHeight="1">
      <c r="A8" s="84">
        <v>710</v>
      </c>
      <c r="B8" s="84">
        <v>71035</v>
      </c>
      <c r="C8" s="84" t="s">
        <v>159</v>
      </c>
      <c r="D8" s="66">
        <v>1800</v>
      </c>
      <c r="E8" s="66">
        <v>1800</v>
      </c>
      <c r="F8" s="66">
        <v>1800</v>
      </c>
      <c r="G8" s="66"/>
      <c r="H8" s="66"/>
      <c r="I8" s="66"/>
      <c r="J8" s="66"/>
    </row>
    <row r="9" spans="1:10" ht="24.75" customHeight="1">
      <c r="A9" s="350" t="s">
        <v>79</v>
      </c>
      <c r="B9" s="350"/>
      <c r="C9" s="350"/>
      <c r="D9" s="350"/>
      <c r="E9" s="83">
        <f>E8</f>
        <v>1800</v>
      </c>
      <c r="F9" s="83">
        <f>F8</f>
        <v>1800</v>
      </c>
      <c r="G9" s="83"/>
      <c r="H9" s="83"/>
      <c r="I9" s="83"/>
      <c r="J9" s="83"/>
    </row>
    <row r="11" spans="1:8" ht="12.75">
      <c r="A11" s="51"/>
      <c r="G11"/>
      <c r="H11"/>
    </row>
  </sheetData>
  <sheetProtection/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9:D9"/>
  </mergeCells>
  <printOptions horizontalCentered="1"/>
  <pageMargins left="0.5905511811023623" right="0.5905511811023623" top="1.35" bottom="0.3937007874015748" header="0.5118110236220472" footer="0.5118110236220472"/>
  <pageSetup fitToHeight="0" fitToWidth="1" horizontalDpi="600" verticalDpi="600" orientation="landscape" paperSize="9" r:id="rId1"/>
  <headerFooter alignWithMargins="0">
    <oddHeader xml:space="preserve">&amp;R&amp;9Załącznik nr  6
do uchwały nr X/89/07 
Rady Miejskiej w Golczewie
z dnia 27 grudnia 2007 r.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8" width="15.875" style="1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344" t="s">
        <v>337</v>
      </c>
      <c r="B1" s="344"/>
      <c r="C1" s="344"/>
      <c r="D1" s="344"/>
      <c r="E1" s="344"/>
      <c r="F1" s="344"/>
      <c r="G1" s="344"/>
      <c r="H1" s="344"/>
      <c r="I1" s="344"/>
      <c r="J1" s="344"/>
    </row>
    <row r="3" ht="12.75">
      <c r="J3" s="126" t="s">
        <v>40</v>
      </c>
    </row>
    <row r="4" spans="1:79" ht="20.25" customHeight="1">
      <c r="A4" s="255" t="s">
        <v>2</v>
      </c>
      <c r="B4" s="345" t="s">
        <v>3</v>
      </c>
      <c r="C4" s="345" t="s">
        <v>4</v>
      </c>
      <c r="D4" s="256" t="s">
        <v>73</v>
      </c>
      <c r="E4" s="256" t="s">
        <v>309</v>
      </c>
      <c r="F4" s="256" t="s">
        <v>68</v>
      </c>
      <c r="G4" s="256"/>
      <c r="H4" s="256"/>
      <c r="I4" s="256"/>
      <c r="J4" s="256"/>
      <c r="BX4" s="1"/>
      <c r="BY4" s="1"/>
      <c r="BZ4" s="1"/>
      <c r="CA4" s="1"/>
    </row>
    <row r="5" spans="1:79" ht="18" customHeight="1">
      <c r="A5" s="255"/>
      <c r="B5" s="346"/>
      <c r="C5" s="346"/>
      <c r="D5" s="255"/>
      <c r="E5" s="256"/>
      <c r="F5" s="256" t="s">
        <v>71</v>
      </c>
      <c r="G5" s="256" t="s">
        <v>6</v>
      </c>
      <c r="H5" s="256"/>
      <c r="I5" s="256"/>
      <c r="J5" s="256" t="s">
        <v>72</v>
      </c>
      <c r="BX5" s="1"/>
      <c r="BY5" s="1"/>
      <c r="BZ5" s="1"/>
      <c r="CA5" s="1"/>
    </row>
    <row r="6" spans="1:79" ht="69" customHeight="1">
      <c r="A6" s="255"/>
      <c r="B6" s="347"/>
      <c r="C6" s="347"/>
      <c r="D6" s="255"/>
      <c r="E6" s="256"/>
      <c r="F6" s="256"/>
      <c r="G6" s="117" t="s">
        <v>335</v>
      </c>
      <c r="H6" s="117" t="s">
        <v>336</v>
      </c>
      <c r="I6" s="117" t="s">
        <v>70</v>
      </c>
      <c r="J6" s="256"/>
      <c r="BX6" s="1"/>
      <c r="BY6" s="1"/>
      <c r="BZ6" s="1"/>
      <c r="CA6" s="1"/>
    </row>
    <row r="7" spans="1:79" ht="8.2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BX7" s="1"/>
      <c r="BY7" s="1"/>
      <c r="BZ7" s="1"/>
      <c r="CA7" s="1"/>
    </row>
    <row r="8" spans="1:79" ht="19.5" customHeight="1">
      <c r="A8" s="26">
        <v>600</v>
      </c>
      <c r="B8" s="26">
        <v>60014</v>
      </c>
      <c r="C8" s="26">
        <v>2320</v>
      </c>
      <c r="D8" s="82">
        <v>9000</v>
      </c>
      <c r="E8" s="82">
        <v>9000</v>
      </c>
      <c r="F8" s="82">
        <v>9000</v>
      </c>
      <c r="G8" s="82"/>
      <c r="H8" s="82"/>
      <c r="I8" s="82"/>
      <c r="J8" s="82"/>
      <c r="BX8" s="1"/>
      <c r="BY8" s="1"/>
      <c r="BZ8" s="1"/>
      <c r="CA8" s="1"/>
    </row>
    <row r="9" spans="1:79" ht="19.5" customHeight="1">
      <c r="A9" s="85">
        <v>900</v>
      </c>
      <c r="B9" s="85">
        <v>90013</v>
      </c>
      <c r="C9" s="85">
        <v>2310</v>
      </c>
      <c r="D9" s="86">
        <v>168000</v>
      </c>
      <c r="E9" s="86">
        <v>168000</v>
      </c>
      <c r="F9" s="86">
        <v>168000</v>
      </c>
      <c r="G9" s="86"/>
      <c r="H9" s="86"/>
      <c r="I9" s="86"/>
      <c r="J9" s="86"/>
      <c r="BX9" s="1"/>
      <c r="BY9" s="1"/>
      <c r="BZ9" s="1"/>
      <c r="CA9" s="1"/>
    </row>
    <row r="10" spans="1:79" ht="24.75" customHeight="1">
      <c r="A10" s="350" t="s">
        <v>79</v>
      </c>
      <c r="B10" s="350"/>
      <c r="C10" s="350"/>
      <c r="D10" s="350"/>
      <c r="E10" s="83">
        <f>E8+E9</f>
        <v>177000</v>
      </c>
      <c r="F10" s="83">
        <f>F8+F9</f>
        <v>177000</v>
      </c>
      <c r="G10" s="83"/>
      <c r="H10" s="83"/>
      <c r="I10" s="83"/>
      <c r="J10" s="83"/>
      <c r="BX10" s="1"/>
      <c r="BY10" s="1"/>
      <c r="BZ10" s="1"/>
      <c r="CA10" s="1"/>
    </row>
    <row r="12" ht="12.75">
      <c r="A12" s="51"/>
    </row>
  </sheetData>
  <sheetProtection/>
  <mergeCells count="11">
    <mergeCell ref="A10:D10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43" bottom="0.3937007874015748" header="0.52" footer="0.5118110236220472"/>
  <pageSetup fitToHeight="0" fitToWidth="1" horizontalDpi="600" verticalDpi="600" orientation="landscape" paperSize="9" r:id="rId1"/>
  <headerFooter alignWithMargins="0">
    <oddHeader xml:space="preserve">&amp;R&amp;9Załącznik nr  7
do uchwały nr X/89/07
Rady Miejskiej w Golczewie
z dnia 27 grudnia 2007 r.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7"/>
  <sheetViews>
    <sheetView zoomScalePageLayoutView="0" workbookViewId="0" topLeftCell="E1">
      <selection activeCell="F30" sqref="F30"/>
    </sheetView>
  </sheetViews>
  <sheetFormatPr defaultColWidth="9.00390625" defaultRowHeight="12.75"/>
  <cols>
    <col min="2" max="2" width="4.75390625" style="0" customWidth="1"/>
    <col min="3" max="3" width="28.625" style="0" customWidth="1"/>
    <col min="4" max="4" width="12.125" style="0" customWidth="1"/>
    <col min="5" max="5" width="19.75390625" style="0" customWidth="1"/>
    <col min="6" max="6" width="16.125" style="0" customWidth="1"/>
    <col min="7" max="7" width="17.375" style="0" customWidth="1"/>
    <col min="8" max="8" width="13.375" style="0" customWidth="1"/>
    <col min="9" max="9" width="13.875" style="0" customWidth="1"/>
    <col min="10" max="10" width="16.625" style="0" customWidth="1"/>
    <col min="11" max="11" width="19.625" style="0" customWidth="1"/>
    <col min="12" max="12" width="15.00390625" style="0" customWidth="1"/>
  </cols>
  <sheetData>
    <row r="1" ht="51" customHeight="1">
      <c r="L1" s="177"/>
    </row>
    <row r="2" spans="2:12" ht="58.5" customHeight="1">
      <c r="B2" s="351" t="s">
        <v>429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2:12" ht="14.25">
      <c r="B3" s="1"/>
      <c r="C3" s="1"/>
      <c r="D3" s="1"/>
      <c r="E3" s="1"/>
      <c r="F3" s="1"/>
      <c r="G3" s="1"/>
      <c r="H3" s="1"/>
      <c r="I3" s="1"/>
      <c r="J3" s="1"/>
      <c r="L3" s="224" t="s">
        <v>40</v>
      </c>
    </row>
    <row r="4" spans="2:12" ht="15.75">
      <c r="B4" s="255"/>
      <c r="C4" s="358" t="s">
        <v>0</v>
      </c>
      <c r="D4" s="352" t="s">
        <v>59</v>
      </c>
      <c r="E4" s="359" t="s">
        <v>9</v>
      </c>
      <c r="F4" s="360"/>
      <c r="G4" s="360"/>
      <c r="H4" s="361"/>
      <c r="I4" s="352" t="s">
        <v>8</v>
      </c>
      <c r="J4" s="352"/>
      <c r="K4" s="352" t="s">
        <v>61</v>
      </c>
      <c r="L4" s="352" t="s">
        <v>407</v>
      </c>
    </row>
    <row r="5" spans="2:12" ht="15.75">
      <c r="B5" s="255"/>
      <c r="C5" s="358"/>
      <c r="D5" s="352"/>
      <c r="E5" s="352" t="s">
        <v>7</v>
      </c>
      <c r="F5" s="353" t="s">
        <v>6</v>
      </c>
      <c r="G5" s="354"/>
      <c r="H5" s="355"/>
      <c r="I5" s="352" t="s">
        <v>7</v>
      </c>
      <c r="J5" s="352" t="s">
        <v>60</v>
      </c>
      <c r="K5" s="352"/>
      <c r="L5" s="352"/>
    </row>
    <row r="6" spans="2:12" ht="15.75">
      <c r="B6" s="255"/>
      <c r="C6" s="358"/>
      <c r="D6" s="352"/>
      <c r="E6" s="352"/>
      <c r="F6" s="356" t="s">
        <v>408</v>
      </c>
      <c r="G6" s="353" t="s">
        <v>68</v>
      </c>
      <c r="H6" s="355"/>
      <c r="I6" s="352"/>
      <c r="J6" s="352"/>
      <c r="K6" s="352"/>
      <c r="L6" s="352"/>
    </row>
    <row r="7" spans="2:12" ht="60.75" customHeight="1">
      <c r="B7" s="255"/>
      <c r="C7" s="358"/>
      <c r="D7" s="352"/>
      <c r="E7" s="352"/>
      <c r="F7" s="357"/>
      <c r="G7" s="220" t="s">
        <v>409</v>
      </c>
      <c r="H7" s="220" t="s">
        <v>90</v>
      </c>
      <c r="I7" s="352"/>
      <c r="J7" s="352"/>
      <c r="K7" s="352"/>
      <c r="L7" s="352"/>
    </row>
    <row r="8" spans="2:12" s="40" customFormat="1" ht="12.75">
      <c r="B8" s="221">
        <v>1</v>
      </c>
      <c r="C8" s="221">
        <v>2</v>
      </c>
      <c r="D8" s="221">
        <v>3</v>
      </c>
      <c r="E8" s="221">
        <v>4</v>
      </c>
      <c r="F8" s="221">
        <v>5</v>
      </c>
      <c r="G8" s="221">
        <v>6</v>
      </c>
      <c r="H8" s="221">
        <v>7</v>
      </c>
      <c r="I8" s="221">
        <v>8</v>
      </c>
      <c r="J8" s="221">
        <v>9</v>
      </c>
      <c r="K8" s="221">
        <v>10</v>
      </c>
      <c r="L8" s="221">
        <v>11</v>
      </c>
    </row>
    <row r="9" spans="2:12" ht="23.25" customHeight="1">
      <c r="B9" s="189" t="s">
        <v>10</v>
      </c>
      <c r="C9" s="190" t="s">
        <v>11</v>
      </c>
      <c r="D9" s="191"/>
      <c r="E9" s="192">
        <f>E11</f>
        <v>1925700</v>
      </c>
      <c r="F9" s="191"/>
      <c r="G9" s="222" t="str">
        <f>G11</f>
        <v> </v>
      </c>
      <c r="H9" s="192" t="s">
        <v>331</v>
      </c>
      <c r="I9" s="192">
        <f>I11</f>
        <v>1925700</v>
      </c>
      <c r="J9" s="191"/>
      <c r="K9" s="191"/>
      <c r="L9" s="193" t="s">
        <v>45</v>
      </c>
    </row>
    <row r="10" spans="2:12" ht="15">
      <c r="B10" s="194"/>
      <c r="C10" s="195" t="s">
        <v>68</v>
      </c>
      <c r="D10" s="196"/>
      <c r="E10" s="196"/>
      <c r="F10" s="196"/>
      <c r="G10" s="196"/>
      <c r="H10" s="196"/>
      <c r="I10" s="196"/>
      <c r="J10" s="196"/>
      <c r="K10" s="196"/>
      <c r="L10" s="194"/>
    </row>
    <row r="11" spans="2:12" ht="44.25" customHeight="1">
      <c r="B11" s="194"/>
      <c r="C11" s="197" t="s">
        <v>412</v>
      </c>
      <c r="D11" s="196"/>
      <c r="E11" s="198">
        <v>1925700</v>
      </c>
      <c r="F11" s="196"/>
      <c r="G11" s="198" t="s">
        <v>331</v>
      </c>
      <c r="H11" s="196"/>
      <c r="I11" s="198">
        <v>1925700</v>
      </c>
      <c r="J11" s="196"/>
      <c r="K11" s="196"/>
      <c r="L11" s="194" t="s">
        <v>45</v>
      </c>
    </row>
    <row r="12" spans="2:12" ht="15" hidden="1">
      <c r="B12" s="194"/>
      <c r="C12" s="199" t="s">
        <v>13</v>
      </c>
      <c r="D12" s="196"/>
      <c r="E12" s="196"/>
      <c r="F12" s="196"/>
      <c r="G12" s="196"/>
      <c r="H12" s="196"/>
      <c r="I12" s="196"/>
      <c r="J12" s="196"/>
      <c r="K12" s="196"/>
      <c r="L12" s="194" t="s">
        <v>45</v>
      </c>
    </row>
    <row r="13" spans="2:12" ht="15" hidden="1">
      <c r="B13" s="194"/>
      <c r="C13" s="199" t="s">
        <v>14</v>
      </c>
      <c r="D13" s="196"/>
      <c r="E13" s="196"/>
      <c r="F13" s="196"/>
      <c r="G13" s="196"/>
      <c r="H13" s="196"/>
      <c r="I13" s="196"/>
      <c r="J13" s="196"/>
      <c r="K13" s="196"/>
      <c r="L13" s="194" t="s">
        <v>45</v>
      </c>
    </row>
    <row r="14" spans="2:12" ht="15.75" hidden="1">
      <c r="B14" s="189" t="s">
        <v>15</v>
      </c>
      <c r="C14" s="190" t="s">
        <v>410</v>
      </c>
      <c r="D14" s="191"/>
      <c r="E14" s="191"/>
      <c r="F14" s="191"/>
      <c r="G14" s="193"/>
      <c r="H14" s="191"/>
      <c r="I14" s="191"/>
      <c r="J14" s="191"/>
      <c r="K14" s="191"/>
      <c r="L14" s="193" t="s">
        <v>45</v>
      </c>
    </row>
    <row r="15" spans="2:12" ht="15" hidden="1">
      <c r="B15" s="194"/>
      <c r="C15" s="195" t="s">
        <v>68</v>
      </c>
      <c r="D15" s="196"/>
      <c r="E15" s="196"/>
      <c r="F15" s="196"/>
      <c r="G15" s="194"/>
      <c r="H15" s="196"/>
      <c r="I15" s="196"/>
      <c r="J15" s="196"/>
      <c r="K15" s="196"/>
      <c r="L15" s="194"/>
    </row>
    <row r="16" spans="2:12" ht="15" hidden="1">
      <c r="B16" s="194"/>
      <c r="C16" s="199" t="s">
        <v>12</v>
      </c>
      <c r="D16" s="196"/>
      <c r="E16" s="196"/>
      <c r="F16" s="196"/>
      <c r="G16" s="194"/>
      <c r="H16" s="196"/>
      <c r="I16" s="196"/>
      <c r="J16" s="196"/>
      <c r="K16" s="196"/>
      <c r="L16" s="194" t="s">
        <v>45</v>
      </c>
    </row>
    <row r="17" spans="2:12" ht="15" hidden="1">
      <c r="B17" s="194"/>
      <c r="C17" s="199" t="s">
        <v>13</v>
      </c>
      <c r="D17" s="196"/>
      <c r="E17" s="196"/>
      <c r="F17" s="196"/>
      <c r="G17" s="194"/>
      <c r="H17" s="196"/>
      <c r="I17" s="196"/>
      <c r="J17" s="196"/>
      <c r="K17" s="196"/>
      <c r="L17" s="194" t="s">
        <v>45</v>
      </c>
    </row>
    <row r="18" spans="2:12" ht="15" hidden="1">
      <c r="B18" s="200"/>
      <c r="C18" s="201" t="s">
        <v>14</v>
      </c>
      <c r="D18" s="202"/>
      <c r="E18" s="202"/>
      <c r="F18" s="202"/>
      <c r="G18" s="200"/>
      <c r="H18" s="202"/>
      <c r="I18" s="202"/>
      <c r="J18" s="202"/>
      <c r="K18" s="202"/>
      <c r="L18" s="200" t="s">
        <v>45</v>
      </c>
    </row>
    <row r="19" spans="2:12" ht="51" customHeight="1">
      <c r="B19" s="189" t="s">
        <v>15</v>
      </c>
      <c r="C19" s="203" t="s">
        <v>411</v>
      </c>
      <c r="D19" s="192">
        <f>D21</f>
        <v>16000</v>
      </c>
      <c r="E19" s="192">
        <f>E21</f>
        <v>156010</v>
      </c>
      <c r="F19" s="193" t="s">
        <v>45</v>
      </c>
      <c r="G19" s="193" t="s">
        <v>45</v>
      </c>
      <c r="H19" s="193" t="s">
        <v>45</v>
      </c>
      <c r="I19" s="192">
        <f>I21</f>
        <v>156010</v>
      </c>
      <c r="J19" s="193" t="s">
        <v>45</v>
      </c>
      <c r="K19" s="192">
        <f>K21</f>
        <v>16000</v>
      </c>
      <c r="L19" s="191"/>
    </row>
    <row r="20" spans="2:12" ht="15">
      <c r="B20" s="196"/>
      <c r="C20" s="195" t="s">
        <v>68</v>
      </c>
      <c r="D20" s="196"/>
      <c r="E20" s="196"/>
      <c r="F20" s="194"/>
      <c r="G20" s="194"/>
      <c r="H20" s="194"/>
      <c r="I20" s="196"/>
      <c r="J20" s="194"/>
      <c r="K20" s="196"/>
      <c r="L20" s="196"/>
    </row>
    <row r="21" spans="2:12" ht="83.25" customHeight="1">
      <c r="B21" s="196"/>
      <c r="C21" s="197" t="s">
        <v>413</v>
      </c>
      <c r="D21" s="198">
        <v>16000</v>
      </c>
      <c r="E21" s="198">
        <v>156010</v>
      </c>
      <c r="F21" s="194" t="s">
        <v>45</v>
      </c>
      <c r="G21" s="194" t="s">
        <v>45</v>
      </c>
      <c r="H21" s="194" t="s">
        <v>45</v>
      </c>
      <c r="I21" s="198">
        <v>156010</v>
      </c>
      <c r="J21" s="194" t="s">
        <v>45</v>
      </c>
      <c r="K21" s="198">
        <v>16000</v>
      </c>
      <c r="L21" s="196"/>
    </row>
    <row r="22" spans="2:12" ht="15" hidden="1">
      <c r="B22" s="196"/>
      <c r="C22" s="199" t="s">
        <v>13</v>
      </c>
      <c r="D22" s="196"/>
      <c r="E22" s="196"/>
      <c r="F22" s="194" t="s">
        <v>45</v>
      </c>
      <c r="G22" s="194" t="s">
        <v>45</v>
      </c>
      <c r="H22" s="194" t="s">
        <v>45</v>
      </c>
      <c r="I22" s="196"/>
      <c r="J22" s="194" t="s">
        <v>45</v>
      </c>
      <c r="K22" s="196"/>
      <c r="L22" s="196"/>
    </row>
    <row r="23" spans="2:12" ht="15" hidden="1">
      <c r="B23" s="202"/>
      <c r="C23" s="201" t="s">
        <v>14</v>
      </c>
      <c r="D23" s="202"/>
      <c r="E23" s="202"/>
      <c r="F23" s="200" t="s">
        <v>45</v>
      </c>
      <c r="G23" s="200" t="s">
        <v>45</v>
      </c>
      <c r="H23" s="200" t="s">
        <v>45</v>
      </c>
      <c r="I23" s="202"/>
      <c r="J23" s="200" t="s">
        <v>45</v>
      </c>
      <c r="K23" s="202"/>
      <c r="L23" s="202"/>
    </row>
    <row r="24" spans="2:12" ht="24.75" customHeight="1">
      <c r="B24" s="333" t="s">
        <v>79</v>
      </c>
      <c r="C24" s="333"/>
      <c r="D24" s="204">
        <f>D19+D9</f>
        <v>16000</v>
      </c>
      <c r="E24" s="204">
        <f>E19+E9</f>
        <v>2081710</v>
      </c>
      <c r="F24" s="204" t="s">
        <v>331</v>
      </c>
      <c r="G24" s="223" t="str">
        <f>G9</f>
        <v> </v>
      </c>
      <c r="H24" s="204" t="s">
        <v>331</v>
      </c>
      <c r="I24" s="223">
        <f>I19+I9</f>
        <v>2081710</v>
      </c>
      <c r="J24" s="204" t="s">
        <v>331</v>
      </c>
      <c r="K24" s="223">
        <f>K19+K9</f>
        <v>16000</v>
      </c>
      <c r="L24" s="204" t="s">
        <v>331</v>
      </c>
    </row>
    <row r="25" spans="2:5" ht="12.75">
      <c r="B25" s="53"/>
      <c r="C25" s="53"/>
      <c r="D25" s="53"/>
      <c r="E25" s="53"/>
    </row>
    <row r="26" spans="2:5" ht="12.75">
      <c r="B26" s="53"/>
      <c r="C26" s="53"/>
      <c r="D26" s="53"/>
      <c r="E26" s="53"/>
    </row>
    <row r="27" spans="2:5" ht="12.75">
      <c r="B27" s="53"/>
      <c r="C27" s="53"/>
      <c r="D27" s="53"/>
      <c r="E27" s="53"/>
    </row>
    <row r="28" spans="2:5" ht="12.75">
      <c r="B28" s="53"/>
      <c r="C28" s="53"/>
      <c r="D28" s="53"/>
      <c r="E28" s="53"/>
    </row>
    <row r="29" spans="2:5" ht="12.75">
      <c r="B29" s="53"/>
      <c r="C29" s="53"/>
      <c r="D29" s="53"/>
      <c r="E29" s="53"/>
    </row>
    <row r="30" spans="2:5" ht="12.75">
      <c r="B30" s="53"/>
      <c r="C30" s="53"/>
      <c r="D30" s="53"/>
      <c r="E30" s="53"/>
    </row>
    <row r="31" spans="2:5" ht="12.75">
      <c r="B31" s="53"/>
      <c r="C31" s="53"/>
      <c r="D31" s="53"/>
      <c r="E31" s="53"/>
    </row>
    <row r="32" spans="2:5" ht="12.75">
      <c r="B32" s="53"/>
      <c r="C32" s="53"/>
      <c r="D32" s="53"/>
      <c r="E32" s="53"/>
    </row>
    <row r="33" spans="2:5" ht="12.75">
      <c r="B33" s="53"/>
      <c r="C33" s="53"/>
      <c r="D33" s="53"/>
      <c r="E33" s="53"/>
    </row>
    <row r="34" spans="2:5" ht="12.75">
      <c r="B34" s="53"/>
      <c r="C34" s="53"/>
      <c r="D34" s="53"/>
      <c r="E34" s="53"/>
    </row>
    <row r="35" spans="2:5" ht="12.75">
      <c r="B35" s="53"/>
      <c r="C35" s="53"/>
      <c r="D35" s="53"/>
      <c r="E35" s="53"/>
    </row>
    <row r="36" spans="2:5" ht="12.75">
      <c r="B36" s="53"/>
      <c r="C36" s="53"/>
      <c r="D36" s="53"/>
      <c r="E36" s="53"/>
    </row>
    <row r="37" spans="2:5" ht="12.75">
      <c r="B37" s="53"/>
      <c r="C37" s="53"/>
      <c r="D37" s="53"/>
      <c r="E37" s="53"/>
    </row>
    <row r="38" spans="2:5" ht="12.75">
      <c r="B38" s="53"/>
      <c r="C38" s="53"/>
      <c r="D38" s="53"/>
      <c r="E38" s="53"/>
    </row>
    <row r="39" spans="2:5" ht="12.75">
      <c r="B39" s="53"/>
      <c r="C39" s="53"/>
      <c r="D39" s="53"/>
      <c r="E39" s="53"/>
    </row>
    <row r="40" spans="2:5" ht="12.75">
      <c r="B40" s="53"/>
      <c r="C40" s="53"/>
      <c r="D40" s="53"/>
      <c r="E40" s="53"/>
    </row>
    <row r="41" spans="2:5" ht="12.75">
      <c r="B41" s="53"/>
      <c r="C41" s="53"/>
      <c r="D41" s="53"/>
      <c r="E41" s="53"/>
    </row>
    <row r="42" spans="2:5" ht="12.75">
      <c r="B42" s="53"/>
      <c r="C42" s="53"/>
      <c r="D42" s="53"/>
      <c r="E42" s="53"/>
    </row>
    <row r="43" spans="2:5" ht="12.75">
      <c r="B43" s="53"/>
      <c r="C43" s="53"/>
      <c r="D43" s="53"/>
      <c r="E43" s="53"/>
    </row>
    <row r="44" spans="2:5" ht="12.75">
      <c r="B44" s="53"/>
      <c r="C44" s="53"/>
      <c r="D44" s="53"/>
      <c r="E44" s="53"/>
    </row>
    <row r="45" spans="2:5" ht="12.75">
      <c r="B45" s="53"/>
      <c r="C45" s="53"/>
      <c r="D45" s="53"/>
      <c r="E45" s="53"/>
    </row>
    <row r="46" spans="2:5" ht="12.75">
      <c r="B46" s="53"/>
      <c r="C46" s="53"/>
      <c r="D46" s="53"/>
      <c r="E46" s="53"/>
    </row>
    <row r="47" spans="2:5" ht="12.75">
      <c r="B47" s="53"/>
      <c r="C47" s="53"/>
      <c r="D47" s="53"/>
      <c r="E47" s="53"/>
    </row>
    <row r="48" spans="2:5" ht="12.75">
      <c r="B48" s="53"/>
      <c r="C48" s="53"/>
      <c r="D48" s="53"/>
      <c r="E48" s="53"/>
    </row>
    <row r="49" spans="2:5" ht="12.75">
      <c r="B49" s="53"/>
      <c r="C49" s="53"/>
      <c r="D49" s="53"/>
      <c r="E49" s="53"/>
    </row>
    <row r="50" spans="2:5" ht="12.75">
      <c r="B50" s="53"/>
      <c r="C50" s="53"/>
      <c r="D50" s="53"/>
      <c r="E50" s="53"/>
    </row>
    <row r="51" spans="2:5" ht="12.75">
      <c r="B51" s="53"/>
      <c r="C51" s="53"/>
      <c r="D51" s="53"/>
      <c r="E51" s="53"/>
    </row>
    <row r="52" spans="2:5" ht="12.75">
      <c r="B52" s="53"/>
      <c r="C52" s="53"/>
      <c r="D52" s="53"/>
      <c r="E52" s="53"/>
    </row>
    <row r="53" spans="2:5" ht="12.75">
      <c r="B53" s="53"/>
      <c r="C53" s="53"/>
      <c r="D53" s="53"/>
      <c r="E53" s="53"/>
    </row>
    <row r="54" spans="2:5" ht="12.75">
      <c r="B54" s="53"/>
      <c r="C54" s="53"/>
      <c r="D54" s="53"/>
      <c r="E54" s="53"/>
    </row>
    <row r="55" spans="2:5" ht="12.75">
      <c r="B55" s="53"/>
      <c r="C55" s="53"/>
      <c r="D55" s="53"/>
      <c r="E55" s="53"/>
    </row>
    <row r="56" spans="2:5" ht="12.75">
      <c r="B56" s="53"/>
      <c r="C56" s="53"/>
      <c r="D56" s="53"/>
      <c r="E56" s="53"/>
    </row>
    <row r="57" spans="2:5" ht="12.75">
      <c r="B57" s="53"/>
      <c r="C57" s="53"/>
      <c r="D57" s="53"/>
      <c r="E57" s="53"/>
    </row>
    <row r="58" spans="2:5" ht="12.75">
      <c r="B58" s="53"/>
      <c r="C58" s="53"/>
      <c r="D58" s="53"/>
      <c r="E58" s="53"/>
    </row>
    <row r="59" spans="2:5" ht="12.75">
      <c r="B59" s="53"/>
      <c r="C59" s="53"/>
      <c r="D59" s="53"/>
      <c r="E59" s="53"/>
    </row>
    <row r="60" spans="2:5" ht="12.75">
      <c r="B60" s="53"/>
      <c r="C60" s="53"/>
      <c r="D60" s="53"/>
      <c r="E60" s="53"/>
    </row>
    <row r="61" spans="2:5" ht="12.75">
      <c r="B61" s="53"/>
      <c r="C61" s="53"/>
      <c r="D61" s="53"/>
      <c r="E61" s="53"/>
    </row>
    <row r="62" spans="2:5" ht="12.75">
      <c r="B62" s="53"/>
      <c r="C62" s="53"/>
      <c r="D62" s="53"/>
      <c r="E62" s="53"/>
    </row>
    <row r="63" spans="2:5" ht="12.75">
      <c r="B63" s="53"/>
      <c r="C63" s="53"/>
      <c r="D63" s="53"/>
      <c r="E63" s="53"/>
    </row>
    <row r="64" spans="2:5" ht="12.75">
      <c r="B64" s="53"/>
      <c r="C64" s="53"/>
      <c r="D64" s="53"/>
      <c r="E64" s="53"/>
    </row>
    <row r="65" spans="2:5" ht="12.75">
      <c r="B65" s="53"/>
      <c r="C65" s="53"/>
      <c r="D65" s="53"/>
      <c r="E65" s="53"/>
    </row>
    <row r="66" spans="2:5" ht="12.75">
      <c r="B66" s="53"/>
      <c r="C66" s="53"/>
      <c r="D66" s="53"/>
      <c r="E66" s="53"/>
    </row>
    <row r="67" spans="2:5" ht="12.75">
      <c r="B67" s="53"/>
      <c r="C67" s="53"/>
      <c r="D67" s="53"/>
      <c r="E67" s="53"/>
    </row>
    <row r="68" spans="2:5" ht="12.75">
      <c r="B68" s="53"/>
      <c r="C68" s="53"/>
      <c r="D68" s="53"/>
      <c r="E68" s="53"/>
    </row>
    <row r="69" spans="2:5" ht="12.75">
      <c r="B69" s="53"/>
      <c r="C69" s="53"/>
      <c r="D69" s="53"/>
      <c r="E69" s="53"/>
    </row>
    <row r="70" spans="2:5" ht="12.75">
      <c r="B70" s="53"/>
      <c r="C70" s="53"/>
      <c r="D70" s="53"/>
      <c r="E70" s="53"/>
    </row>
    <row r="71" spans="2:5" ht="12.75">
      <c r="B71" s="53"/>
      <c r="C71" s="53"/>
      <c r="D71" s="53"/>
      <c r="E71" s="53"/>
    </row>
    <row r="72" spans="2:5" ht="12.75">
      <c r="B72" s="53"/>
      <c r="C72" s="53"/>
      <c r="D72" s="53"/>
      <c r="E72" s="53"/>
    </row>
    <row r="73" spans="2:5" ht="12.75">
      <c r="B73" s="53"/>
      <c r="C73" s="53"/>
      <c r="D73" s="53"/>
      <c r="E73" s="53"/>
    </row>
    <row r="74" spans="2:5" ht="12.75">
      <c r="B74" s="53"/>
      <c r="C74" s="53"/>
      <c r="D74" s="53"/>
      <c r="E74" s="53"/>
    </row>
    <row r="75" spans="2:5" ht="12.75">
      <c r="B75" s="53"/>
      <c r="C75" s="53"/>
      <c r="D75" s="53"/>
      <c r="E75" s="53"/>
    </row>
    <row r="76" spans="2:5" ht="12.75">
      <c r="B76" s="53"/>
      <c r="C76" s="53"/>
      <c r="D76" s="53"/>
      <c r="E76" s="53"/>
    </row>
    <row r="77" spans="2:5" ht="12.75">
      <c r="B77" s="53"/>
      <c r="C77" s="53"/>
      <c r="D77" s="53"/>
      <c r="E77" s="53"/>
    </row>
    <row r="78" spans="2:5" ht="12.75">
      <c r="B78" s="53"/>
      <c r="C78" s="53"/>
      <c r="D78" s="53"/>
      <c r="E78" s="53"/>
    </row>
    <row r="79" spans="2:5" ht="12.75">
      <c r="B79" s="53"/>
      <c r="C79" s="53"/>
      <c r="D79" s="53"/>
      <c r="E79" s="53"/>
    </row>
    <row r="80" spans="2:5" ht="12.75">
      <c r="B80" s="53"/>
      <c r="C80" s="53"/>
      <c r="D80" s="53"/>
      <c r="E80" s="53"/>
    </row>
    <row r="81" spans="2:5" ht="12.75">
      <c r="B81" s="53"/>
      <c r="C81" s="53"/>
      <c r="D81" s="53"/>
      <c r="E81" s="53"/>
    </row>
    <row r="82" spans="2:5" ht="12.75">
      <c r="B82" s="53"/>
      <c r="C82" s="53"/>
      <c r="D82" s="53"/>
      <c r="E82" s="53"/>
    </row>
    <row r="83" spans="2:5" ht="12.75">
      <c r="B83" s="53"/>
      <c r="C83" s="53"/>
      <c r="D83" s="53"/>
      <c r="E83" s="53"/>
    </row>
    <row r="84" spans="2:5" ht="12.75">
      <c r="B84" s="53"/>
      <c r="C84" s="53"/>
      <c r="D84" s="53"/>
      <c r="E84" s="53"/>
    </row>
    <row r="85" spans="2:5" ht="12.75">
      <c r="B85" s="53"/>
      <c r="C85" s="53"/>
      <c r="D85" s="53"/>
      <c r="E85" s="53"/>
    </row>
    <row r="86" spans="2:5" ht="12.75">
      <c r="B86" s="53"/>
      <c r="C86" s="53"/>
      <c r="D86" s="53"/>
      <c r="E86" s="53"/>
    </row>
    <row r="87" spans="2:5" ht="12.75">
      <c r="B87" s="53"/>
      <c r="C87" s="53"/>
      <c r="D87" s="53"/>
      <c r="E87" s="53"/>
    </row>
    <row r="88" spans="2:5" ht="12.75">
      <c r="B88" s="53"/>
      <c r="C88" s="53"/>
      <c r="D88" s="53"/>
      <c r="E88" s="53"/>
    </row>
    <row r="89" spans="2:5" ht="12.75">
      <c r="B89" s="53"/>
      <c r="C89" s="53"/>
      <c r="D89" s="53"/>
      <c r="E89" s="53"/>
    </row>
    <row r="90" spans="2:5" ht="12.75">
      <c r="B90" s="53"/>
      <c r="C90" s="53"/>
      <c r="D90" s="53"/>
      <c r="E90" s="53"/>
    </row>
    <row r="91" spans="2:5" ht="12.75">
      <c r="B91" s="53"/>
      <c r="C91" s="53"/>
      <c r="D91" s="53"/>
      <c r="E91" s="53"/>
    </row>
    <row r="92" spans="2:5" ht="12.75">
      <c r="B92" s="53"/>
      <c r="C92" s="53"/>
      <c r="D92" s="53"/>
      <c r="E92" s="53"/>
    </row>
    <row r="93" spans="2:5" ht="12.75">
      <c r="B93" s="53"/>
      <c r="C93" s="53"/>
      <c r="D93" s="53"/>
      <c r="E93" s="53"/>
    </row>
    <row r="94" spans="2:5" ht="12.75">
      <c r="B94" s="53"/>
      <c r="C94" s="53"/>
      <c r="D94" s="53"/>
      <c r="E94" s="53"/>
    </row>
    <row r="95" spans="2:5" ht="12.75">
      <c r="B95" s="53"/>
      <c r="C95" s="53"/>
      <c r="D95" s="53"/>
      <c r="E95" s="53"/>
    </row>
    <row r="96" spans="2:5" ht="12.75">
      <c r="B96" s="53"/>
      <c r="C96" s="53"/>
      <c r="D96" s="53"/>
      <c r="E96" s="53"/>
    </row>
    <row r="97" spans="2:5" ht="12.75">
      <c r="B97" s="53"/>
      <c r="C97" s="53"/>
      <c r="D97" s="53"/>
      <c r="E97" s="53"/>
    </row>
    <row r="98" spans="2:5" ht="12.75">
      <c r="B98" s="53"/>
      <c r="C98" s="53"/>
      <c r="D98" s="53"/>
      <c r="E98" s="53"/>
    </row>
    <row r="99" spans="2:5" ht="12.75">
      <c r="B99" s="53"/>
      <c r="C99" s="53"/>
      <c r="D99" s="53"/>
      <c r="E99" s="53"/>
    </row>
    <row r="100" spans="2:5" ht="12.75">
      <c r="B100" s="53"/>
      <c r="C100" s="53"/>
      <c r="D100" s="53"/>
      <c r="E100" s="53"/>
    </row>
    <row r="101" spans="2:5" ht="12.75">
      <c r="B101" s="53"/>
      <c r="C101" s="53"/>
      <c r="D101" s="53"/>
      <c r="E101" s="53"/>
    </row>
    <row r="102" spans="2:5" ht="12.75">
      <c r="B102" s="53"/>
      <c r="C102" s="53"/>
      <c r="D102" s="53"/>
      <c r="E102" s="53"/>
    </row>
    <row r="103" spans="2:5" ht="12.75">
      <c r="B103" s="53"/>
      <c r="C103" s="53"/>
      <c r="D103" s="53"/>
      <c r="E103" s="53"/>
    </row>
    <row r="104" spans="2:5" ht="12.75">
      <c r="B104" s="53"/>
      <c r="C104" s="53"/>
      <c r="D104" s="53"/>
      <c r="E104" s="53"/>
    </row>
    <row r="105" spans="2:5" ht="12.75">
      <c r="B105" s="53"/>
      <c r="C105" s="53"/>
      <c r="D105" s="53"/>
      <c r="E105" s="53"/>
    </row>
    <row r="106" spans="2:5" ht="12.75">
      <c r="B106" s="53"/>
      <c r="C106" s="53"/>
      <c r="D106" s="53"/>
      <c r="E106" s="53"/>
    </row>
    <row r="107" spans="2:5" ht="12.75">
      <c r="B107" s="53"/>
      <c r="C107" s="53"/>
      <c r="D107" s="53"/>
      <c r="E107" s="53"/>
    </row>
    <row r="108" spans="2:5" ht="12.75">
      <c r="B108" s="53"/>
      <c r="C108" s="53"/>
      <c r="D108" s="53"/>
      <c r="E108" s="53"/>
    </row>
    <row r="109" spans="2:5" ht="12.75">
      <c r="B109" s="53"/>
      <c r="C109" s="53"/>
      <c r="D109" s="53"/>
      <c r="E109" s="53"/>
    </row>
    <row r="110" spans="2:5" ht="12.75">
      <c r="B110" s="53"/>
      <c r="C110" s="53"/>
      <c r="D110" s="53"/>
      <c r="E110" s="53"/>
    </row>
    <row r="111" spans="2:5" ht="12.75">
      <c r="B111" s="53"/>
      <c r="C111" s="53"/>
      <c r="D111" s="53"/>
      <c r="E111" s="53"/>
    </row>
    <row r="112" spans="2:5" ht="12.75">
      <c r="B112" s="53"/>
      <c r="C112" s="53"/>
      <c r="D112" s="53"/>
      <c r="E112" s="53"/>
    </row>
    <row r="113" spans="2:5" ht="12.75">
      <c r="B113" s="53"/>
      <c r="C113" s="53"/>
      <c r="D113" s="53"/>
      <c r="E113" s="53"/>
    </row>
    <row r="114" spans="2:5" ht="12.75">
      <c r="B114" s="53"/>
      <c r="C114" s="53"/>
      <c r="D114" s="53"/>
      <c r="E114" s="53"/>
    </row>
    <row r="115" spans="2:5" ht="12.75">
      <c r="B115" s="53"/>
      <c r="C115" s="53"/>
      <c r="D115" s="53"/>
      <c r="E115" s="53"/>
    </row>
    <row r="116" spans="2:5" ht="12.75">
      <c r="B116" s="53"/>
      <c r="C116" s="53"/>
      <c r="D116" s="53"/>
      <c r="E116" s="53"/>
    </row>
    <row r="117" spans="2:5" ht="12.75">
      <c r="B117" s="53"/>
      <c r="C117" s="53"/>
      <c r="D117" s="53"/>
      <c r="E117" s="53"/>
    </row>
    <row r="118" spans="2:5" ht="12.75">
      <c r="B118" s="53"/>
      <c r="C118" s="53"/>
      <c r="D118" s="53"/>
      <c r="E118" s="53"/>
    </row>
    <row r="119" spans="2:5" ht="12.75">
      <c r="B119" s="53"/>
      <c r="C119" s="53"/>
      <c r="D119" s="53"/>
      <c r="E119" s="53"/>
    </row>
    <row r="120" spans="2:5" ht="12.75">
      <c r="B120" s="53"/>
      <c r="C120" s="53"/>
      <c r="D120" s="53"/>
      <c r="E120" s="53"/>
    </row>
    <row r="121" spans="2:5" ht="12.75">
      <c r="B121" s="53"/>
      <c r="C121" s="53"/>
      <c r="D121" s="53"/>
      <c r="E121" s="53"/>
    </row>
    <row r="122" spans="2:5" ht="12.75">
      <c r="B122" s="53"/>
      <c r="C122" s="53"/>
      <c r="D122" s="53"/>
      <c r="E122" s="53"/>
    </row>
    <row r="123" spans="2:5" ht="12.75">
      <c r="B123" s="53"/>
      <c r="C123" s="53"/>
      <c r="D123" s="53"/>
      <c r="E123" s="53"/>
    </row>
    <row r="124" spans="2:5" ht="12.75">
      <c r="B124" s="53"/>
      <c r="C124" s="53"/>
      <c r="D124" s="53"/>
      <c r="E124" s="53"/>
    </row>
    <row r="125" spans="2:5" ht="12.75">
      <c r="B125" s="53"/>
      <c r="C125" s="53"/>
      <c r="D125" s="53"/>
      <c r="E125" s="53"/>
    </row>
    <row r="126" spans="2:5" ht="12.75">
      <c r="B126" s="53"/>
      <c r="C126" s="53"/>
      <c r="D126" s="53"/>
      <c r="E126" s="53"/>
    </row>
    <row r="127" spans="2:5" ht="12.75">
      <c r="B127" s="53"/>
      <c r="C127" s="53"/>
      <c r="D127" s="53"/>
      <c r="E127" s="53"/>
    </row>
    <row r="128" spans="2:5" ht="12.75">
      <c r="B128" s="53"/>
      <c r="C128" s="53"/>
      <c r="D128" s="53"/>
      <c r="E128" s="53"/>
    </row>
    <row r="129" spans="2:5" ht="12.75">
      <c r="B129" s="53"/>
      <c r="C129" s="53"/>
      <c r="D129" s="53"/>
      <c r="E129" s="53"/>
    </row>
    <row r="130" spans="2:5" ht="12.75">
      <c r="B130" s="53"/>
      <c r="C130" s="53"/>
      <c r="D130" s="53"/>
      <c r="E130" s="53"/>
    </row>
    <row r="131" spans="2:5" ht="12.75">
      <c r="B131" s="53"/>
      <c r="C131" s="53"/>
      <c r="D131" s="53"/>
      <c r="E131" s="53"/>
    </row>
    <row r="132" spans="2:5" ht="12.75">
      <c r="B132" s="53"/>
      <c r="C132" s="53"/>
      <c r="D132" s="53"/>
      <c r="E132" s="53"/>
    </row>
    <row r="133" spans="2:5" ht="12.75">
      <c r="B133" s="53"/>
      <c r="C133" s="53"/>
      <c r="D133" s="53"/>
      <c r="E133" s="53"/>
    </row>
    <row r="134" spans="2:5" ht="12.75">
      <c r="B134" s="53"/>
      <c r="C134" s="53"/>
      <c r="D134" s="53"/>
      <c r="E134" s="53"/>
    </row>
    <row r="135" spans="2:5" ht="12.75">
      <c r="B135" s="53"/>
      <c r="C135" s="53"/>
      <c r="D135" s="53"/>
      <c r="E135" s="53"/>
    </row>
    <row r="136" spans="2:5" ht="12.75">
      <c r="B136" s="53"/>
      <c r="C136" s="53"/>
      <c r="D136" s="53"/>
      <c r="E136" s="53"/>
    </row>
    <row r="137" spans="2:5" ht="12.75">
      <c r="B137" s="53"/>
      <c r="C137" s="53"/>
      <c r="D137" s="53"/>
      <c r="E137" s="53"/>
    </row>
    <row r="138" spans="2:5" ht="12.75">
      <c r="B138" s="53"/>
      <c r="C138" s="53"/>
      <c r="D138" s="53"/>
      <c r="E138" s="53"/>
    </row>
    <row r="139" spans="2:5" ht="12.75">
      <c r="B139" s="53"/>
      <c r="C139" s="53"/>
      <c r="D139" s="53"/>
      <c r="E139" s="53"/>
    </row>
    <row r="140" spans="2:5" ht="12.75">
      <c r="B140" s="53"/>
      <c r="C140" s="53"/>
      <c r="D140" s="53"/>
      <c r="E140" s="53"/>
    </row>
    <row r="141" spans="2:5" ht="12.75">
      <c r="B141" s="53"/>
      <c r="C141" s="53"/>
      <c r="D141" s="53"/>
      <c r="E141" s="53"/>
    </row>
    <row r="142" spans="2:5" ht="12.75">
      <c r="B142" s="53"/>
      <c r="C142" s="53"/>
      <c r="D142" s="53"/>
      <c r="E142" s="53"/>
    </row>
    <row r="143" spans="2:5" ht="12.75">
      <c r="B143" s="53"/>
      <c r="C143" s="53"/>
      <c r="D143" s="53"/>
      <c r="E143" s="53"/>
    </row>
    <row r="144" spans="2:5" ht="12.75">
      <c r="B144" s="53"/>
      <c r="C144" s="53"/>
      <c r="D144" s="53"/>
      <c r="E144" s="53"/>
    </row>
    <row r="145" spans="2:5" ht="12.75">
      <c r="B145" s="53"/>
      <c r="C145" s="53"/>
      <c r="D145" s="53"/>
      <c r="E145" s="53"/>
    </row>
    <row r="146" spans="2:5" ht="12.75">
      <c r="B146" s="53"/>
      <c r="C146" s="53"/>
      <c r="D146" s="53"/>
      <c r="E146" s="53"/>
    </row>
    <row r="147" spans="2:5" ht="12.75">
      <c r="B147" s="53"/>
      <c r="C147" s="53"/>
      <c r="D147" s="53"/>
      <c r="E147" s="53"/>
    </row>
    <row r="148" spans="2:5" ht="12.75">
      <c r="B148" s="53"/>
      <c r="C148" s="53"/>
      <c r="D148" s="53"/>
      <c r="E148" s="53"/>
    </row>
    <row r="149" spans="2:5" ht="12.75">
      <c r="B149" s="53"/>
      <c r="C149" s="53"/>
      <c r="D149" s="53"/>
      <c r="E149" s="53"/>
    </row>
    <row r="150" spans="2:5" ht="12.75">
      <c r="B150" s="53"/>
      <c r="C150" s="53"/>
      <c r="D150" s="53"/>
      <c r="E150" s="53"/>
    </row>
    <row r="151" spans="2:5" ht="12.75">
      <c r="B151" s="53"/>
      <c r="C151" s="53"/>
      <c r="D151" s="53"/>
      <c r="E151" s="53"/>
    </row>
    <row r="152" spans="2:5" ht="12.75">
      <c r="B152" s="53"/>
      <c r="C152" s="53"/>
      <c r="D152" s="53"/>
      <c r="E152" s="53"/>
    </row>
    <row r="153" spans="2:5" ht="12.75">
      <c r="B153" s="53"/>
      <c r="C153" s="53"/>
      <c r="D153" s="53"/>
      <c r="E153" s="53"/>
    </row>
    <row r="154" spans="2:5" ht="12.75">
      <c r="B154" s="53"/>
      <c r="C154" s="53"/>
      <c r="D154" s="53"/>
      <c r="E154" s="53"/>
    </row>
    <row r="155" spans="2:5" ht="12.75">
      <c r="B155" s="53"/>
      <c r="C155" s="53"/>
      <c r="D155" s="53"/>
      <c r="E155" s="53"/>
    </row>
    <row r="156" spans="2:5" ht="12.75">
      <c r="B156" s="53"/>
      <c r="C156" s="53"/>
      <c r="D156" s="53"/>
      <c r="E156" s="53"/>
    </row>
    <row r="157" spans="2:5" ht="12.75">
      <c r="B157" s="53"/>
      <c r="C157" s="53"/>
      <c r="D157" s="53"/>
      <c r="E157" s="53"/>
    </row>
    <row r="158" spans="2:5" ht="12.75">
      <c r="B158" s="53"/>
      <c r="C158" s="53"/>
      <c r="D158" s="53"/>
      <c r="E158" s="53"/>
    </row>
    <row r="159" spans="2:5" ht="12.75">
      <c r="B159" s="53"/>
      <c r="C159" s="53"/>
      <c r="D159" s="53"/>
      <c r="E159" s="53"/>
    </row>
    <row r="160" spans="2:5" ht="12.75">
      <c r="B160" s="53"/>
      <c r="C160" s="53"/>
      <c r="D160" s="53"/>
      <c r="E160" s="53"/>
    </row>
    <row r="161" spans="2:5" ht="12.75">
      <c r="B161" s="53"/>
      <c r="C161" s="53"/>
      <c r="D161" s="53"/>
      <c r="E161" s="53"/>
    </row>
    <row r="162" spans="2:5" ht="12.75">
      <c r="B162" s="53"/>
      <c r="C162" s="53"/>
      <c r="D162" s="53"/>
      <c r="E162" s="53"/>
    </row>
    <row r="163" spans="2:5" ht="12.75">
      <c r="B163" s="53"/>
      <c r="C163" s="53"/>
      <c r="D163" s="53"/>
      <c r="E163" s="53"/>
    </row>
    <row r="164" spans="2:5" ht="12.75">
      <c r="B164" s="53"/>
      <c r="C164" s="53"/>
      <c r="D164" s="53"/>
      <c r="E164" s="53"/>
    </row>
    <row r="165" spans="2:5" ht="12.75">
      <c r="B165" s="53"/>
      <c r="C165" s="53"/>
      <c r="D165" s="53"/>
      <c r="E165" s="53"/>
    </row>
    <row r="166" spans="2:5" ht="12.75">
      <c r="B166" s="53"/>
      <c r="C166" s="53"/>
      <c r="D166" s="53"/>
      <c r="E166" s="53"/>
    </row>
    <row r="167" spans="2:5" ht="12.75">
      <c r="B167" s="53"/>
      <c r="C167" s="53"/>
      <c r="D167" s="53"/>
      <c r="E167" s="53"/>
    </row>
    <row r="168" spans="2:5" ht="12.75">
      <c r="B168" s="53"/>
      <c r="C168" s="53"/>
      <c r="D168" s="53"/>
      <c r="E168" s="53"/>
    </row>
    <row r="169" spans="2:5" ht="12.75">
      <c r="B169" s="53"/>
      <c r="C169" s="53"/>
      <c r="D169" s="53"/>
      <c r="E169" s="53"/>
    </row>
    <row r="170" spans="2:5" ht="12.75">
      <c r="B170" s="53"/>
      <c r="C170" s="53"/>
      <c r="D170" s="53"/>
      <c r="E170" s="53"/>
    </row>
    <row r="171" spans="2:5" ht="12.75">
      <c r="B171" s="53"/>
      <c r="C171" s="53"/>
      <c r="D171" s="53"/>
      <c r="E171" s="53"/>
    </row>
    <row r="172" spans="2:5" ht="12.75">
      <c r="B172" s="53"/>
      <c r="C172" s="53"/>
      <c r="D172" s="53"/>
      <c r="E172" s="53"/>
    </row>
    <row r="173" spans="2:5" ht="12.75">
      <c r="B173" s="53"/>
      <c r="C173" s="53"/>
      <c r="D173" s="53"/>
      <c r="E173" s="53"/>
    </row>
    <row r="174" spans="2:5" ht="12.75">
      <c r="B174" s="53"/>
      <c r="C174" s="53"/>
      <c r="D174" s="53"/>
      <c r="E174" s="53"/>
    </row>
    <row r="175" spans="2:5" ht="12.75">
      <c r="B175" s="53"/>
      <c r="C175" s="53"/>
      <c r="D175" s="53"/>
      <c r="E175" s="53"/>
    </row>
    <row r="176" spans="2:5" ht="12.75">
      <c r="B176" s="53"/>
      <c r="C176" s="53"/>
      <c r="D176" s="53"/>
      <c r="E176" s="53"/>
    </row>
    <row r="177" spans="2:5" ht="12.75">
      <c r="B177" s="53"/>
      <c r="C177" s="53"/>
      <c r="D177" s="53"/>
      <c r="E177" s="53"/>
    </row>
    <row r="178" spans="2:5" ht="12.75">
      <c r="B178" s="53"/>
      <c r="C178" s="53"/>
      <c r="D178" s="53"/>
      <c r="E178" s="53"/>
    </row>
    <row r="179" spans="2:5" ht="12.75">
      <c r="B179" s="53"/>
      <c r="C179" s="53"/>
      <c r="D179" s="53"/>
      <c r="E179" s="53"/>
    </row>
    <row r="180" spans="2:5" ht="12.75">
      <c r="B180" s="53"/>
      <c r="C180" s="53"/>
      <c r="D180" s="53"/>
      <c r="E180" s="53"/>
    </row>
    <row r="181" spans="2:5" ht="12.75">
      <c r="B181" s="53"/>
      <c r="C181" s="53"/>
      <c r="D181" s="53"/>
      <c r="E181" s="53"/>
    </row>
    <row r="182" spans="2:5" ht="12.75">
      <c r="B182" s="53"/>
      <c r="C182" s="53"/>
      <c r="D182" s="53"/>
      <c r="E182" s="53"/>
    </row>
    <row r="183" spans="2:5" ht="12.75">
      <c r="B183" s="53"/>
      <c r="C183" s="53"/>
      <c r="D183" s="53"/>
      <c r="E183" s="53"/>
    </row>
    <row r="184" spans="2:5" ht="12.75">
      <c r="B184" s="53"/>
      <c r="C184" s="53"/>
      <c r="D184" s="53"/>
      <c r="E184" s="53"/>
    </row>
    <row r="185" spans="2:5" ht="12.75">
      <c r="B185" s="53"/>
      <c r="C185" s="53"/>
      <c r="D185" s="53"/>
      <c r="E185" s="53"/>
    </row>
    <row r="186" spans="2:5" ht="12.75">
      <c r="B186" s="53"/>
      <c r="C186" s="53"/>
      <c r="D186" s="53"/>
      <c r="E186" s="53"/>
    </row>
    <row r="187" spans="2:5" ht="12.75">
      <c r="B187" s="53"/>
      <c r="C187" s="53"/>
      <c r="D187" s="53"/>
      <c r="E187" s="53"/>
    </row>
    <row r="188" spans="2:5" ht="12.75">
      <c r="B188" s="53"/>
      <c r="C188" s="53"/>
      <c r="D188" s="53"/>
      <c r="E188" s="53"/>
    </row>
    <row r="189" spans="2:5" ht="12.75">
      <c r="B189" s="53"/>
      <c r="C189" s="53"/>
      <c r="D189" s="53"/>
      <c r="E189" s="53"/>
    </row>
    <row r="190" spans="2:5" ht="12.75">
      <c r="B190" s="53"/>
      <c r="C190" s="53"/>
      <c r="D190" s="53"/>
      <c r="E190" s="53"/>
    </row>
    <row r="191" spans="2:5" ht="12.75">
      <c r="B191" s="53"/>
      <c r="C191" s="53"/>
      <c r="D191" s="53"/>
      <c r="E191" s="53"/>
    </row>
    <row r="192" spans="2:5" ht="12.75">
      <c r="B192" s="53"/>
      <c r="C192" s="53"/>
      <c r="D192" s="53"/>
      <c r="E192" s="53"/>
    </row>
    <row r="193" spans="2:5" ht="12.75">
      <c r="B193" s="53"/>
      <c r="C193" s="53"/>
      <c r="D193" s="53"/>
      <c r="E193" s="53"/>
    </row>
    <row r="194" spans="2:5" ht="12.75">
      <c r="B194" s="53"/>
      <c r="C194" s="53"/>
      <c r="D194" s="53"/>
      <c r="E194" s="53"/>
    </row>
    <row r="195" spans="2:5" ht="12.75">
      <c r="B195" s="53"/>
      <c r="C195" s="53"/>
      <c r="D195" s="53"/>
      <c r="E195" s="53"/>
    </row>
    <row r="196" spans="2:5" ht="12.75">
      <c r="B196" s="53"/>
      <c r="C196" s="53"/>
      <c r="D196" s="53"/>
      <c r="E196" s="53"/>
    </row>
    <row r="197" spans="2:5" ht="12.75">
      <c r="B197" s="53"/>
      <c r="C197" s="53"/>
      <c r="D197" s="53"/>
      <c r="E197" s="53"/>
    </row>
    <row r="198" spans="2:5" ht="12.75">
      <c r="B198" s="53"/>
      <c r="C198" s="53"/>
      <c r="D198" s="53"/>
      <c r="E198" s="53"/>
    </row>
    <row r="199" spans="2:5" ht="12.75">
      <c r="B199" s="53"/>
      <c r="C199" s="53"/>
      <c r="D199" s="53"/>
      <c r="E199" s="53"/>
    </row>
    <row r="200" spans="2:5" ht="12.75">
      <c r="B200" s="53"/>
      <c r="C200" s="53"/>
      <c r="D200" s="53"/>
      <c r="E200" s="53"/>
    </row>
    <row r="201" spans="2:5" ht="12.75">
      <c r="B201" s="53"/>
      <c r="C201" s="53"/>
      <c r="D201" s="53"/>
      <c r="E201" s="53"/>
    </row>
    <row r="202" spans="2:5" ht="12.75">
      <c r="B202" s="53"/>
      <c r="C202" s="53"/>
      <c r="D202" s="53"/>
      <c r="E202" s="53"/>
    </row>
    <row r="203" spans="2:5" ht="12.75">
      <c r="B203" s="53"/>
      <c r="C203" s="53"/>
      <c r="D203" s="53"/>
      <c r="E203" s="53"/>
    </row>
    <row r="204" spans="2:5" ht="12.75">
      <c r="B204" s="53"/>
      <c r="C204" s="53"/>
      <c r="D204" s="53"/>
      <c r="E204" s="53"/>
    </row>
    <row r="205" spans="2:5" ht="12.75">
      <c r="B205" s="53"/>
      <c r="C205" s="53"/>
      <c r="D205" s="53"/>
      <c r="E205" s="53"/>
    </row>
    <row r="206" spans="2:5" ht="12.75">
      <c r="B206" s="53"/>
      <c r="C206" s="53"/>
      <c r="D206" s="53"/>
      <c r="E206" s="53"/>
    </row>
    <row r="207" spans="2:5" ht="12.75">
      <c r="B207" s="53"/>
      <c r="C207" s="53"/>
      <c r="D207" s="53"/>
      <c r="E207" s="53"/>
    </row>
    <row r="208" spans="2:5" ht="12.75">
      <c r="B208" s="53"/>
      <c r="C208" s="53"/>
      <c r="D208" s="53"/>
      <c r="E208" s="53"/>
    </row>
    <row r="209" spans="2:5" ht="12.75">
      <c r="B209" s="53"/>
      <c r="C209" s="53"/>
      <c r="D209" s="53"/>
      <c r="E209" s="53"/>
    </row>
    <row r="210" spans="2:5" ht="12.75">
      <c r="B210" s="53"/>
      <c r="C210" s="53"/>
      <c r="D210" s="53"/>
      <c r="E210" s="53"/>
    </row>
    <row r="211" spans="2:5" ht="12.75">
      <c r="B211" s="53"/>
      <c r="C211" s="53"/>
      <c r="D211" s="53"/>
      <c r="E211" s="53"/>
    </row>
    <row r="212" spans="2:5" ht="12.75">
      <c r="B212" s="53"/>
      <c r="C212" s="53"/>
      <c r="D212" s="53"/>
      <c r="E212" s="53"/>
    </row>
    <row r="213" spans="2:5" ht="12.75">
      <c r="B213" s="53"/>
      <c r="C213" s="53"/>
      <c r="D213" s="53"/>
      <c r="E213" s="53"/>
    </row>
    <row r="214" spans="2:5" ht="12.75">
      <c r="B214" s="53"/>
      <c r="C214" s="53"/>
      <c r="D214" s="53"/>
      <c r="E214" s="53"/>
    </row>
    <row r="215" spans="2:5" ht="12.75">
      <c r="B215" s="53"/>
      <c r="C215" s="53"/>
      <c r="D215" s="53"/>
      <c r="E215" s="53"/>
    </row>
    <row r="216" spans="2:5" ht="12.75">
      <c r="B216" s="53"/>
      <c r="C216" s="53"/>
      <c r="D216" s="53"/>
      <c r="E216" s="53"/>
    </row>
    <row r="217" spans="2:5" ht="12.75">
      <c r="B217" s="53"/>
      <c r="C217" s="53"/>
      <c r="D217" s="53"/>
      <c r="E217" s="53"/>
    </row>
    <row r="218" spans="2:5" ht="12.75">
      <c r="B218" s="53"/>
      <c r="C218" s="53"/>
      <c r="D218" s="53"/>
      <c r="E218" s="53"/>
    </row>
    <row r="219" spans="2:5" ht="12.75">
      <c r="B219" s="53"/>
      <c r="C219" s="53"/>
      <c r="D219" s="53"/>
      <c r="E219" s="53"/>
    </row>
    <row r="220" spans="2:5" ht="12.75">
      <c r="B220" s="53"/>
      <c r="C220" s="53"/>
      <c r="D220" s="53"/>
      <c r="E220" s="53"/>
    </row>
    <row r="221" spans="2:5" ht="12.75">
      <c r="B221" s="53"/>
      <c r="C221" s="53"/>
      <c r="D221" s="53"/>
      <c r="E221" s="53"/>
    </row>
    <row r="222" spans="2:5" ht="12.75">
      <c r="B222" s="53"/>
      <c r="C222" s="53"/>
      <c r="D222" s="53"/>
      <c r="E222" s="53"/>
    </row>
    <row r="223" spans="2:5" ht="12.75">
      <c r="B223" s="53"/>
      <c r="C223" s="53"/>
      <c r="D223" s="53"/>
      <c r="E223" s="53"/>
    </row>
    <row r="224" spans="2:5" ht="12.75">
      <c r="B224" s="53"/>
      <c r="C224" s="53"/>
      <c r="D224" s="53"/>
      <c r="E224" s="53"/>
    </row>
    <row r="225" spans="2:5" ht="12.75">
      <c r="B225" s="53"/>
      <c r="C225" s="53"/>
      <c r="D225" s="53"/>
      <c r="E225" s="53"/>
    </row>
    <row r="226" spans="2:5" ht="12.75">
      <c r="B226" s="53"/>
      <c r="C226" s="53"/>
      <c r="D226" s="53"/>
      <c r="E226" s="53"/>
    </row>
    <row r="227" spans="2:5" ht="12.75">
      <c r="B227" s="53"/>
      <c r="C227" s="53"/>
      <c r="D227" s="53"/>
      <c r="E227" s="53"/>
    </row>
    <row r="228" spans="2:5" ht="12.75">
      <c r="B228" s="53"/>
      <c r="C228" s="53"/>
      <c r="D228" s="53"/>
      <c r="E228" s="53"/>
    </row>
    <row r="229" spans="2:5" ht="12.75">
      <c r="B229" s="53"/>
      <c r="C229" s="53"/>
      <c r="D229" s="53"/>
      <c r="E229" s="53"/>
    </row>
    <row r="230" spans="2:5" ht="12.75">
      <c r="B230" s="53"/>
      <c r="C230" s="53"/>
      <c r="D230" s="53"/>
      <c r="E230" s="53"/>
    </row>
    <row r="231" spans="2:5" ht="12.75">
      <c r="B231" s="53"/>
      <c r="C231" s="53"/>
      <c r="D231" s="53"/>
      <c r="E231" s="53"/>
    </row>
    <row r="232" spans="2:5" ht="12.75">
      <c r="B232" s="53"/>
      <c r="C232" s="53"/>
      <c r="D232" s="53"/>
      <c r="E232" s="53"/>
    </row>
    <row r="233" spans="2:5" ht="12.75">
      <c r="B233" s="53"/>
      <c r="C233" s="53"/>
      <c r="D233" s="53"/>
      <c r="E233" s="53"/>
    </row>
    <row r="234" spans="2:5" ht="12.75">
      <c r="B234" s="53"/>
      <c r="C234" s="53"/>
      <c r="D234" s="53"/>
      <c r="E234" s="53"/>
    </row>
    <row r="235" spans="2:5" ht="12.75">
      <c r="B235" s="53"/>
      <c r="C235" s="53"/>
      <c r="D235" s="53"/>
      <c r="E235" s="53"/>
    </row>
    <row r="236" spans="2:5" ht="12.75">
      <c r="B236" s="53"/>
      <c r="C236" s="53"/>
      <c r="D236" s="53"/>
      <c r="E236" s="53"/>
    </row>
    <row r="237" spans="2:5" ht="12.75">
      <c r="B237" s="53"/>
      <c r="C237" s="53"/>
      <c r="D237" s="53"/>
      <c r="E237" s="53"/>
    </row>
    <row r="238" spans="2:5" ht="12.75">
      <c r="B238" s="53"/>
      <c r="C238" s="53"/>
      <c r="D238" s="53"/>
      <c r="E238" s="53"/>
    </row>
    <row r="239" spans="2:5" ht="12.75">
      <c r="B239" s="53"/>
      <c r="C239" s="53"/>
      <c r="D239" s="53"/>
      <c r="E239" s="53"/>
    </row>
    <row r="240" spans="2:5" ht="12.75">
      <c r="B240" s="53"/>
      <c r="C240" s="53"/>
      <c r="D240" s="53"/>
      <c r="E240" s="53"/>
    </row>
    <row r="241" spans="2:5" ht="12.75">
      <c r="B241" s="53"/>
      <c r="C241" s="53"/>
      <c r="D241" s="53"/>
      <c r="E241" s="53"/>
    </row>
    <row r="242" spans="2:5" ht="12.75">
      <c r="B242" s="53"/>
      <c r="C242" s="53"/>
      <c r="D242" s="53"/>
      <c r="E242" s="53"/>
    </row>
    <row r="243" spans="2:5" ht="12.75">
      <c r="B243" s="53"/>
      <c r="C243" s="53"/>
      <c r="D243" s="53"/>
      <c r="E243" s="53"/>
    </row>
    <row r="244" spans="2:5" ht="12.75">
      <c r="B244" s="53"/>
      <c r="C244" s="53"/>
      <c r="D244" s="53"/>
      <c r="E244" s="53"/>
    </row>
    <row r="245" spans="2:5" ht="12.75">
      <c r="B245" s="53"/>
      <c r="C245" s="53"/>
      <c r="D245" s="53"/>
      <c r="E245" s="53"/>
    </row>
    <row r="246" spans="2:5" ht="12.75">
      <c r="B246" s="53"/>
      <c r="C246" s="53"/>
      <c r="D246" s="53"/>
      <c r="E246" s="53"/>
    </row>
    <row r="247" spans="2:5" ht="12.75">
      <c r="B247" s="53"/>
      <c r="C247" s="53"/>
      <c r="D247" s="53"/>
      <c r="E247" s="53"/>
    </row>
    <row r="248" spans="2:5" ht="12.75">
      <c r="B248" s="53"/>
      <c r="C248" s="53"/>
      <c r="D248" s="53"/>
      <c r="E248" s="53"/>
    </row>
    <row r="249" spans="2:5" ht="12.75">
      <c r="B249" s="53"/>
      <c r="C249" s="53"/>
      <c r="D249" s="53"/>
      <c r="E249" s="53"/>
    </row>
    <row r="250" spans="2:5" ht="12.75">
      <c r="B250" s="53"/>
      <c r="C250" s="53"/>
      <c r="D250" s="53"/>
      <c r="E250" s="53"/>
    </row>
    <row r="251" spans="2:5" ht="12.75">
      <c r="B251" s="53"/>
      <c r="C251" s="53"/>
      <c r="D251" s="53"/>
      <c r="E251" s="53"/>
    </row>
    <row r="252" spans="2:5" ht="12.75">
      <c r="B252" s="53"/>
      <c r="C252" s="53"/>
      <c r="D252" s="53"/>
      <c r="E252" s="53"/>
    </row>
    <row r="253" spans="2:5" ht="12.75">
      <c r="B253" s="53"/>
      <c r="C253" s="53"/>
      <c r="D253" s="53"/>
      <c r="E253" s="53"/>
    </row>
    <row r="254" spans="2:5" ht="12.75">
      <c r="B254" s="53"/>
      <c r="C254" s="53"/>
      <c r="D254" s="53"/>
      <c r="E254" s="53"/>
    </row>
    <row r="255" spans="2:5" ht="12.75">
      <c r="B255" s="53"/>
      <c r="C255" s="53"/>
      <c r="D255" s="53"/>
      <c r="E255" s="53"/>
    </row>
    <row r="256" spans="2:5" ht="12.75">
      <c r="B256" s="53"/>
      <c r="C256" s="53"/>
      <c r="D256" s="53"/>
      <c r="E256" s="53"/>
    </row>
    <row r="257" spans="2:5" ht="12.75">
      <c r="B257" s="53"/>
      <c r="C257" s="53"/>
      <c r="D257" s="53"/>
      <c r="E257" s="53"/>
    </row>
    <row r="258" spans="2:5" ht="12.75">
      <c r="B258" s="53"/>
      <c r="C258" s="53"/>
      <c r="D258" s="53"/>
      <c r="E258" s="53"/>
    </row>
    <row r="259" spans="2:5" ht="12.75">
      <c r="B259" s="53"/>
      <c r="C259" s="53"/>
      <c r="D259" s="53"/>
      <c r="E259" s="53"/>
    </row>
    <row r="260" spans="2:5" ht="12.75">
      <c r="B260" s="53"/>
      <c r="C260" s="53"/>
      <c r="D260" s="53"/>
      <c r="E260" s="53"/>
    </row>
    <row r="261" spans="2:5" ht="12.75">
      <c r="B261" s="53"/>
      <c r="C261" s="53"/>
      <c r="D261" s="53"/>
      <c r="E261" s="53"/>
    </row>
    <row r="262" spans="2:5" ht="12.75">
      <c r="B262" s="53"/>
      <c r="C262" s="53"/>
      <c r="D262" s="53"/>
      <c r="E262" s="53"/>
    </row>
    <row r="263" spans="2:5" ht="12.75">
      <c r="B263" s="53"/>
      <c r="C263" s="53"/>
      <c r="D263" s="53"/>
      <c r="E263" s="53"/>
    </row>
    <row r="264" spans="2:5" ht="12.75">
      <c r="B264" s="53"/>
      <c r="C264" s="53"/>
      <c r="D264" s="53"/>
      <c r="E264" s="53"/>
    </row>
    <row r="265" spans="2:5" ht="12.75">
      <c r="B265" s="53"/>
      <c r="C265" s="53"/>
      <c r="D265" s="53"/>
      <c r="E265" s="53"/>
    </row>
    <row r="266" spans="2:5" ht="12.75">
      <c r="B266" s="53"/>
      <c r="C266" s="53"/>
      <c r="D266" s="53"/>
      <c r="E266" s="53"/>
    </row>
    <row r="267" spans="2:5" ht="12.75">
      <c r="B267" s="53"/>
      <c r="C267" s="53"/>
      <c r="D267" s="53"/>
      <c r="E267" s="53"/>
    </row>
    <row r="268" spans="2:5" ht="12.75">
      <c r="B268" s="53"/>
      <c r="C268" s="53"/>
      <c r="D268" s="53"/>
      <c r="E268" s="53"/>
    </row>
    <row r="269" spans="2:5" ht="12.75">
      <c r="B269" s="53"/>
      <c r="C269" s="53"/>
      <c r="D269" s="53"/>
      <c r="E269" s="53"/>
    </row>
    <row r="270" spans="2:5" ht="12.75">
      <c r="B270" s="53"/>
      <c r="C270" s="53"/>
      <c r="D270" s="53"/>
      <c r="E270" s="53"/>
    </row>
    <row r="271" spans="2:5" ht="12.75">
      <c r="B271" s="53"/>
      <c r="C271" s="53"/>
      <c r="D271" s="53"/>
      <c r="E271" s="53"/>
    </row>
    <row r="272" spans="2:5" ht="12.75">
      <c r="B272" s="53"/>
      <c r="C272" s="53"/>
      <c r="D272" s="53"/>
      <c r="E272" s="53"/>
    </row>
    <row r="273" spans="2:5" ht="12.75">
      <c r="B273" s="53"/>
      <c r="C273" s="53"/>
      <c r="D273" s="53"/>
      <c r="E273" s="53"/>
    </row>
    <row r="274" spans="2:5" ht="12.75">
      <c r="B274" s="53"/>
      <c r="C274" s="53"/>
      <c r="D274" s="53"/>
      <c r="E274" s="53"/>
    </row>
    <row r="275" spans="2:5" ht="12.75">
      <c r="B275" s="53"/>
      <c r="C275" s="53"/>
      <c r="D275" s="53"/>
      <c r="E275" s="53"/>
    </row>
    <row r="276" spans="2:5" ht="12.75">
      <c r="B276" s="53"/>
      <c r="C276" s="53"/>
      <c r="D276" s="53"/>
      <c r="E276" s="53"/>
    </row>
    <row r="277" spans="2:5" ht="12.75">
      <c r="B277" s="53"/>
      <c r="C277" s="53"/>
      <c r="D277" s="53"/>
      <c r="E277" s="53"/>
    </row>
  </sheetData>
  <sheetProtection/>
  <mergeCells count="15">
    <mergeCell ref="K4:K7"/>
    <mergeCell ref="C4:C7"/>
    <mergeCell ref="D4:D7"/>
    <mergeCell ref="E4:H4"/>
    <mergeCell ref="I4:J4"/>
    <mergeCell ref="B24:C24"/>
    <mergeCell ref="B2:L2"/>
    <mergeCell ref="L4:L7"/>
    <mergeCell ref="E5:E7"/>
    <mergeCell ref="F5:H5"/>
    <mergeCell ref="I5:I7"/>
    <mergeCell ref="J5:J7"/>
    <mergeCell ref="F6:F7"/>
    <mergeCell ref="G6:H6"/>
    <mergeCell ref="B4:B7"/>
  </mergeCells>
  <printOptions horizontalCentered="1"/>
  <pageMargins left="0.5118110236220472" right="0.5118110236220472" top="1.02" bottom="0.63" header="0.5118110236220472" footer="0.5118110236220472"/>
  <pageSetup fitToHeight="0" fitToWidth="1" horizontalDpi="600" verticalDpi="600" orientation="landscape" paperSize="9" scale="74" r:id="rId1"/>
  <headerFooter alignWithMargins="0">
    <oddHeader xml:space="preserve">&amp;R&amp;11Załącznik nr 8
do uchwały nr X/89/07
Rady Miejskiej w Golczewie
z dnia 27 grudnia 2007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</cp:lastModifiedBy>
  <cp:lastPrinted>2007-12-29T14:20:01Z</cp:lastPrinted>
  <dcterms:created xsi:type="dcterms:W3CDTF">1998-12-09T13:02:10Z</dcterms:created>
  <dcterms:modified xsi:type="dcterms:W3CDTF">2007-12-29T14:24:33Z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